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2023 PMR Questionnaire\"/>
    </mc:Choice>
  </mc:AlternateContent>
  <xr:revisionPtr revIDLastSave="0" documentId="13_ncr:1_{2AAA3CE3-4DD3-47DB-9C1C-B5BA1D2CC30C}" xr6:coauthVersionLast="47" xr6:coauthVersionMax="47" xr10:uidLastSave="{00000000-0000-0000-0000-000000000000}"/>
  <workbookProtection workbookAlgorithmName="SHA-512" workbookHashValue="jXW/5XrkNFsjfWNancj1Ov9jV3ySZ1AdoN+TbEKZFqOWYfxGVunKhwA5aQgdctd5MHiiZSkBE1yDnm8Z3nwYoQ==" workbookSaltValue="QEoCjMEx/m2hYd7RJFrvGQ==" workbookSpinCount="100000" lockStructure="1"/>
  <bookViews>
    <workbookView xWindow="315" yWindow="330" windowWidth="28500" windowHeight="15165" firstSheet="1" activeTab="3" xr2:uid="{00000000-000D-0000-FFFF-FFFF00000000}"/>
  </bookViews>
  <sheets>
    <sheet name="Country" sheetId="33" state="hidden" r:id="rId1"/>
    <sheet name="Sector classification " sheetId="59" r:id="rId2"/>
    <sheet name="READ ME" sheetId="60" r:id="rId3"/>
    <sheet name="5-Public Proc." sheetId="57" r:id="rId4"/>
    <sheet name="Database_n" sheetId="50" state="hidden" r:id="rId5"/>
    <sheet name="Lists" sheetId="52" state="hidden" r:id="rId6"/>
    <sheet name="Conditions" sheetId="53" state="hidden" r:id="rId7"/>
  </sheets>
  <definedNames>
    <definedName name="_xlnm._FilterDatabase" localSheetId="3" hidden="1">'5-Public Proc.'!$C$4:$AL$71</definedName>
    <definedName name="_xlnm._FilterDatabase" localSheetId="4" hidden="1">Database_n!$A$1:$G$38</definedName>
    <definedName name="ECO_2023_A">Lists!$A$10:$A$12</definedName>
    <definedName name="ECO_2023_D">Lists!$D$10:$D$12</definedName>
    <definedName name="ECO_2023_F">Lists!$F$10:$F$15</definedName>
    <definedName name="ECO_A">Lists!$A$2:$A$3</definedName>
    <definedName name="ECO_D">Lists!$D$2:$D$4</definedName>
    <definedName name="ECO_E">Lists!$E$2:$E$4</definedName>
    <definedName name="ECO_F">Lists!$F$2:$F$6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1" i="50"/>
  <c r="I2"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D2" i="57"/>
  <c r="AF9" i="57"/>
  <c r="AK27" i="57"/>
  <c r="AF27" i="57"/>
  <c r="AT72" i="57" l="1"/>
  <c r="AS72" i="57"/>
  <c r="B72" i="57"/>
  <c r="V7" i="57"/>
  <c r="F3" i="50" s="1"/>
  <c r="V6" i="57"/>
  <c r="F2" i="50" s="1"/>
  <c r="B13" i="53"/>
  <c r="B11" i="53"/>
  <c r="D25" i="53"/>
  <c r="D24" i="53"/>
  <c r="D23" i="53"/>
  <c r="B25" i="53"/>
  <c r="B24" i="53"/>
  <c r="B23" i="53"/>
  <c r="D15" i="53"/>
  <c r="D14" i="53"/>
  <c r="D13" i="53"/>
  <c r="B15" i="53"/>
  <c r="B14" i="53"/>
  <c r="D5" i="53"/>
  <c r="B5" i="53"/>
  <c r="D4" i="53"/>
  <c r="B4" i="53"/>
  <c r="D3" i="53"/>
  <c r="B3" i="53"/>
  <c r="B84" i="53"/>
  <c r="B83" i="53"/>
  <c r="B82" i="53"/>
  <c r="O65" i="57"/>
  <c r="O63" i="57"/>
  <c r="O62" i="57"/>
  <c r="O59" i="57"/>
  <c r="O54" i="57"/>
  <c r="O46" i="57"/>
  <c r="O43" i="57"/>
  <c r="O41" i="57"/>
  <c r="O40" i="57"/>
  <c r="O29" i="57"/>
  <c r="O24" i="57"/>
  <c r="O22" i="57"/>
  <c r="O21" i="57"/>
  <c r="O14" i="57"/>
  <c r="O11" i="57"/>
  <c r="O12" i="57"/>
  <c r="D21" i="53"/>
  <c r="B21" i="53"/>
  <c r="D11" i="53"/>
  <c r="O30" i="57"/>
  <c r="D74" i="53"/>
  <c r="D73" i="53"/>
  <c r="D72" i="53"/>
  <c r="D84" i="53"/>
  <c r="D64" i="53"/>
  <c r="D54" i="53"/>
  <c r="D44" i="53"/>
  <c r="D34" i="53"/>
  <c r="B74" i="53"/>
  <c r="B64" i="53"/>
  <c r="B54" i="53"/>
  <c r="B44" i="53"/>
  <c r="B34" i="53"/>
  <c r="A47" i="50"/>
  <c r="C47" i="50"/>
  <c r="D47" i="50"/>
  <c r="A47" i="57"/>
  <c r="C51" i="50"/>
  <c r="C50" i="50"/>
  <c r="C40" i="50"/>
  <c r="C39" i="50"/>
  <c r="C27" i="50"/>
  <c r="C28" i="50"/>
  <c r="C29" i="50"/>
  <c r="C30" i="50"/>
  <c r="C26" i="50"/>
  <c r="C10" i="50"/>
  <c r="C11" i="50"/>
  <c r="C12" i="50"/>
  <c r="C13" i="50"/>
  <c r="C9" i="50"/>
  <c r="V10" i="57"/>
  <c r="F5" i="50" s="1"/>
  <c r="V14" i="57"/>
  <c r="V21" i="57"/>
  <c r="F15" i="50" s="1"/>
  <c r="V22" i="57"/>
  <c r="F16" i="50" s="1"/>
  <c r="V23" i="57"/>
  <c r="F17" i="50" s="1"/>
  <c r="V24" i="57"/>
  <c r="F18" i="50" s="1"/>
  <c r="V25" i="57"/>
  <c r="F19" i="50" s="1"/>
  <c r="V28" i="57"/>
  <c r="F21" i="50" s="1"/>
  <c r="V32" i="57"/>
  <c r="F25" i="50" s="1"/>
  <c r="V40" i="57"/>
  <c r="F32" i="50" s="1"/>
  <c r="V41" i="57"/>
  <c r="F33" i="50" s="1"/>
  <c r="V42" i="57"/>
  <c r="F34" i="50" s="1"/>
  <c r="V43" i="57"/>
  <c r="F35" i="50" s="1"/>
  <c r="V44" i="57"/>
  <c r="F36" i="50" s="1"/>
  <c r="V46" i="57"/>
  <c r="F37" i="50" s="1"/>
  <c r="V47" i="57"/>
  <c r="F38" i="50" s="1"/>
  <c r="V51" i="57"/>
  <c r="F41" i="50" s="1"/>
  <c r="V53" i="57"/>
  <c r="F43" i="50" s="1"/>
  <c r="V54" i="57"/>
  <c r="F44" i="50" s="1"/>
  <c r="V55" i="57"/>
  <c r="F45" i="50" s="1"/>
  <c r="V57" i="57"/>
  <c r="F47" i="50" s="1"/>
  <c r="V59" i="57"/>
  <c r="F48" i="50" s="1"/>
  <c r="V60" i="57"/>
  <c r="F49" i="50" s="1"/>
  <c r="V62" i="57"/>
  <c r="F50" i="50" s="1"/>
  <c r="V63" i="57"/>
  <c r="F51" i="50" s="1"/>
  <c r="V64" i="57"/>
  <c r="F52" i="50" s="1"/>
  <c r="V65" i="57"/>
  <c r="F53" i="50" s="1"/>
  <c r="V66" i="57"/>
  <c r="F54" i="50" s="1"/>
  <c r="V68" i="57"/>
  <c r="F56" i="50" s="1"/>
  <c r="V70" i="57"/>
  <c r="F58" i="50" s="1"/>
  <c r="AP27" i="57"/>
  <c r="G20" i="50" s="1"/>
  <c r="AF6" i="57"/>
  <c r="AK6" i="57" s="1"/>
  <c r="AP6" i="57" s="1"/>
  <c r="G2" i="50" s="1"/>
  <c r="AF7" i="57"/>
  <c r="AK7" i="57" s="1"/>
  <c r="AP7" i="57" s="1"/>
  <c r="G3" i="50" s="1"/>
  <c r="AF10" i="57"/>
  <c r="AK10" i="57"/>
  <c r="AP10" i="57"/>
  <c r="G5" i="50"/>
  <c r="AF11" i="57"/>
  <c r="AK11" i="57"/>
  <c r="AP11" i="57"/>
  <c r="G6" i="50"/>
  <c r="AF12" i="57"/>
  <c r="AK12" i="57"/>
  <c r="AP12" i="57"/>
  <c r="G7" i="50"/>
  <c r="AF13" i="57"/>
  <c r="AK13" i="57"/>
  <c r="AP13" i="57"/>
  <c r="G8" i="50"/>
  <c r="AF15" i="57"/>
  <c r="AK15" i="57"/>
  <c r="AP15" i="57"/>
  <c r="G9" i="50"/>
  <c r="AF16" i="57"/>
  <c r="AK16" i="57"/>
  <c r="AP16" i="57"/>
  <c r="G10" i="50"/>
  <c r="AF17" i="57"/>
  <c r="AK17" i="57"/>
  <c r="AP17" i="57"/>
  <c r="G11" i="50"/>
  <c r="AF18" i="57"/>
  <c r="AK18" i="57"/>
  <c r="AP18" i="57"/>
  <c r="G12" i="50"/>
  <c r="AF19" i="57"/>
  <c r="AK19" i="57"/>
  <c r="AP19" i="57"/>
  <c r="G13" i="50"/>
  <c r="AF20" i="57"/>
  <c r="AK20" i="57"/>
  <c r="AP20" i="57"/>
  <c r="G14" i="50"/>
  <c r="AF22" i="57"/>
  <c r="AK22" i="57"/>
  <c r="AP22" i="57"/>
  <c r="G16" i="50"/>
  <c r="AF23" i="57"/>
  <c r="AK23" i="57"/>
  <c r="AP23" i="57"/>
  <c r="G17" i="50"/>
  <c r="AF24" i="57"/>
  <c r="AK24" i="57"/>
  <c r="AP24" i="57"/>
  <c r="G18" i="50"/>
  <c r="AF25" i="57"/>
  <c r="AK25" i="57"/>
  <c r="AP25" i="57"/>
  <c r="G19" i="50"/>
  <c r="AF28" i="57"/>
  <c r="AK28" i="57"/>
  <c r="AP28" i="57"/>
  <c r="G21" i="50"/>
  <c r="AF29" i="57"/>
  <c r="AK29" i="57"/>
  <c r="AP29" i="57"/>
  <c r="G22" i="50"/>
  <c r="AF30" i="57"/>
  <c r="AK30" i="57"/>
  <c r="AP30" i="57"/>
  <c r="G23" i="50"/>
  <c r="AF31" i="57"/>
  <c r="AK31" i="57"/>
  <c r="AP31" i="57"/>
  <c r="G24" i="50"/>
  <c r="AF32" i="57"/>
  <c r="AK32" i="57"/>
  <c r="AP32" i="57"/>
  <c r="G25" i="50"/>
  <c r="AF34" i="57"/>
  <c r="AK34" i="57"/>
  <c r="AP34" i="57"/>
  <c r="G26" i="50"/>
  <c r="AF35" i="57"/>
  <c r="AK35" i="57"/>
  <c r="AP35" i="57"/>
  <c r="G27" i="50"/>
  <c r="AF36" i="57"/>
  <c r="AK36" i="57"/>
  <c r="AP36" i="57"/>
  <c r="G28" i="50"/>
  <c r="AF37" i="57"/>
  <c r="AK37" i="57"/>
  <c r="AP37" i="57"/>
  <c r="G29" i="50"/>
  <c r="AF38" i="57"/>
  <c r="AK38" i="57"/>
  <c r="AP38" i="57"/>
  <c r="G30" i="50"/>
  <c r="AF39" i="57"/>
  <c r="AK39" i="57"/>
  <c r="AP39" i="57"/>
  <c r="G31" i="50"/>
  <c r="AF41" i="57"/>
  <c r="AK41" i="57"/>
  <c r="AP41" i="57"/>
  <c r="G33" i="50"/>
  <c r="AF42" i="57"/>
  <c r="AK42" i="57"/>
  <c r="AP42" i="57"/>
  <c r="G34" i="50"/>
  <c r="AF43" i="57"/>
  <c r="AK43" i="57"/>
  <c r="AP43" i="57"/>
  <c r="G35" i="50"/>
  <c r="AF44" i="57"/>
  <c r="AK44" i="57"/>
  <c r="AP44" i="57"/>
  <c r="G36" i="50"/>
  <c r="AF46" i="57"/>
  <c r="AK46" i="57"/>
  <c r="AP46" i="57"/>
  <c r="G37" i="50"/>
  <c r="AF47" i="57"/>
  <c r="AK47" i="57"/>
  <c r="AP47" i="57"/>
  <c r="G38" i="50"/>
  <c r="AF49" i="57"/>
  <c r="AK49" i="57"/>
  <c r="AP49" i="57"/>
  <c r="G39" i="50"/>
  <c r="AF50" i="57"/>
  <c r="AK50" i="57"/>
  <c r="AP50" i="57"/>
  <c r="G40" i="50"/>
  <c r="AF51" i="57"/>
  <c r="AK51" i="57"/>
  <c r="AP51" i="57"/>
  <c r="G41" i="50"/>
  <c r="AF52" i="57"/>
  <c r="AK52" i="57"/>
  <c r="AP52" i="57"/>
  <c r="G42" i="50"/>
  <c r="AF53" i="57"/>
  <c r="AK53" i="57"/>
  <c r="AP53" i="57"/>
  <c r="G43" i="50"/>
  <c r="AF54" i="57"/>
  <c r="AK54" i="57"/>
  <c r="AP54" i="57"/>
  <c r="G44" i="50"/>
  <c r="AF55" i="57"/>
  <c r="AK55" i="57"/>
  <c r="AP55" i="57"/>
  <c r="G45" i="50"/>
  <c r="AF56" i="57"/>
  <c r="AK56" i="57"/>
  <c r="AP56" i="57"/>
  <c r="G46" i="50"/>
  <c r="AF57" i="57"/>
  <c r="AK57" i="57"/>
  <c r="AP57" i="57"/>
  <c r="G47" i="50"/>
  <c r="AF59" i="57"/>
  <c r="AK59" i="57"/>
  <c r="AP59" i="57"/>
  <c r="G48" i="50"/>
  <c r="AF60" i="57"/>
  <c r="AK60" i="57"/>
  <c r="AP60" i="57"/>
  <c r="G49" i="50"/>
  <c r="AF62" i="57"/>
  <c r="AK62" i="57"/>
  <c r="AP62" i="57"/>
  <c r="G50" i="50"/>
  <c r="AF63" i="57"/>
  <c r="AK63" i="57"/>
  <c r="AP63" i="57"/>
  <c r="G51" i="50"/>
  <c r="AF64" i="57"/>
  <c r="AK64" i="57"/>
  <c r="AP64" i="57"/>
  <c r="G52" i="50"/>
  <c r="AF65" i="57"/>
  <c r="AK65" i="57"/>
  <c r="AP65" i="57"/>
  <c r="G53" i="50"/>
  <c r="AF66" i="57"/>
  <c r="AK66" i="57"/>
  <c r="AP66" i="57"/>
  <c r="G54" i="50"/>
  <c r="AF67" i="57"/>
  <c r="AK67" i="57"/>
  <c r="AP67" i="57"/>
  <c r="G55" i="50"/>
  <c r="AF68" i="57"/>
  <c r="AK68" i="57"/>
  <c r="AP68" i="57"/>
  <c r="G56" i="50"/>
  <c r="AF69" i="57"/>
  <c r="AK69" i="57" s="1"/>
  <c r="AP69" i="57" s="1"/>
  <c r="G57" i="50" s="1"/>
  <c r="AF70" i="57"/>
  <c r="AK70" i="57"/>
  <c r="AP70" i="57"/>
  <c r="G58" i="50"/>
  <c r="D83" i="53"/>
  <c r="D82" i="53"/>
  <c r="D80" i="53"/>
  <c r="D70" i="53"/>
  <c r="D63" i="53"/>
  <c r="D62" i="53"/>
  <c r="D60" i="53"/>
  <c r="D53" i="53"/>
  <c r="D52" i="53"/>
  <c r="D50" i="53"/>
  <c r="D33" i="53"/>
  <c r="D32" i="53"/>
  <c r="B80" i="53"/>
  <c r="B73" i="53"/>
  <c r="B72" i="53"/>
  <c r="B70" i="53"/>
  <c r="B63" i="53"/>
  <c r="B62" i="53"/>
  <c r="B60" i="53"/>
  <c r="B53" i="53"/>
  <c r="B52" i="53"/>
  <c r="D30" i="53"/>
  <c r="B50" i="53"/>
  <c r="D1" i="53"/>
  <c r="B33" i="53"/>
  <c r="B32" i="53"/>
  <c r="B30" i="53"/>
  <c r="D3" i="50"/>
  <c r="D4" i="50"/>
  <c r="D5" i="50"/>
  <c r="D6" i="50"/>
  <c r="D7" i="50"/>
  <c r="D8" i="50"/>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8" i="50"/>
  <c r="D49" i="50"/>
  <c r="D50" i="50"/>
  <c r="D51" i="50"/>
  <c r="D52" i="50"/>
  <c r="D53" i="50"/>
  <c r="D54" i="50"/>
  <c r="D55" i="50"/>
  <c r="D56" i="50"/>
  <c r="D57" i="50"/>
  <c r="D58" i="50"/>
  <c r="D2" i="50"/>
  <c r="C3" i="50"/>
  <c r="C4" i="50"/>
  <c r="C5" i="50"/>
  <c r="C6" i="50"/>
  <c r="C7" i="50"/>
  <c r="C8" i="50"/>
  <c r="C14" i="50"/>
  <c r="C15" i="50"/>
  <c r="C16" i="50"/>
  <c r="C17" i="50"/>
  <c r="C18" i="50"/>
  <c r="C19" i="50"/>
  <c r="C20" i="50"/>
  <c r="C21" i="50"/>
  <c r="C22" i="50"/>
  <c r="C23" i="50"/>
  <c r="C24" i="50"/>
  <c r="C25" i="50"/>
  <c r="C31" i="50"/>
  <c r="C32" i="50"/>
  <c r="C33" i="50"/>
  <c r="C34" i="50"/>
  <c r="C35" i="50"/>
  <c r="C36" i="50"/>
  <c r="C37" i="50"/>
  <c r="C38" i="50"/>
  <c r="C41" i="50"/>
  <c r="C42" i="50"/>
  <c r="C43" i="50"/>
  <c r="C44" i="50"/>
  <c r="C45" i="50"/>
  <c r="C46" i="50"/>
  <c r="C48" i="50"/>
  <c r="C49" i="50"/>
  <c r="C52" i="50"/>
  <c r="C53" i="50"/>
  <c r="C54" i="50"/>
  <c r="C55" i="50"/>
  <c r="C56" i="50"/>
  <c r="C57" i="50"/>
  <c r="C58" i="50"/>
  <c r="C2" i="50"/>
  <c r="B1" i="53"/>
  <c r="A3"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8" i="50"/>
  <c r="A49" i="50"/>
  <c r="A50" i="50"/>
  <c r="A51" i="50"/>
  <c r="A52" i="50"/>
  <c r="A53" i="50"/>
  <c r="A54" i="50"/>
  <c r="A55" i="50"/>
  <c r="A56" i="50"/>
  <c r="A57" i="50"/>
  <c r="A58" i="50"/>
  <c r="A2" i="50"/>
  <c r="A44" i="57"/>
  <c r="B36" i="50"/>
  <c r="A42" i="57"/>
  <c r="B34" i="50"/>
  <c r="A43" i="57"/>
  <c r="B35" i="50"/>
  <c r="A41" i="57"/>
  <c r="B33" i="50"/>
  <c r="A63" i="57"/>
  <c r="B51" i="50"/>
  <c r="A62" i="57"/>
  <c r="B50" i="50"/>
  <c r="A50" i="57"/>
  <c r="B40" i="50"/>
  <c r="A49" i="57"/>
  <c r="B39" i="50"/>
  <c r="A38" i="57"/>
  <c r="B30" i="50"/>
  <c r="A37" i="57"/>
  <c r="B29" i="50"/>
  <c r="A36" i="57"/>
  <c r="B28" i="50"/>
  <c r="A35" i="57"/>
  <c r="B27" i="50"/>
  <c r="A34" i="57"/>
  <c r="B26" i="50"/>
  <c r="A19" i="57"/>
  <c r="B13" i="50"/>
  <c r="A18" i="57"/>
  <c r="B12" i="50"/>
  <c r="A17" i="57"/>
  <c r="B11" i="50"/>
  <c r="A16" i="57"/>
  <c r="B10" i="50"/>
  <c r="A15" i="57"/>
  <c r="B9" i="50"/>
  <c r="A70" i="57"/>
  <c r="B58" i="50"/>
  <c r="A69" i="57"/>
  <c r="B57" i="50"/>
  <c r="A68" i="57"/>
  <c r="B56" i="50"/>
  <c r="A67" i="57"/>
  <c r="B55" i="50"/>
  <c r="A66" i="57"/>
  <c r="B54" i="50"/>
  <c r="A65" i="57"/>
  <c r="B53" i="50"/>
  <c r="A64" i="57"/>
  <c r="B52" i="50"/>
  <c r="A61" i="57"/>
  <c r="A60" i="57"/>
  <c r="B49" i="50"/>
  <c r="A59" i="57"/>
  <c r="B48" i="50"/>
  <c r="A57" i="57"/>
  <c r="B47" i="50"/>
  <c r="A56" i="57"/>
  <c r="B46" i="50"/>
  <c r="A55" i="57"/>
  <c r="B45" i="50"/>
  <c r="A54" i="57"/>
  <c r="B44" i="50"/>
  <c r="A53" i="57"/>
  <c r="B43" i="50"/>
  <c r="A52" i="57"/>
  <c r="B42" i="50"/>
  <c r="A51" i="57"/>
  <c r="B41" i="50"/>
  <c r="A32" i="57"/>
  <c r="B25" i="50"/>
  <c r="A30" i="57"/>
  <c r="B23" i="50"/>
  <c r="A28" i="57"/>
  <c r="B21" i="50"/>
  <c r="A23" i="57"/>
  <c r="B17" i="50"/>
  <c r="A12" i="57"/>
  <c r="B7" i="50"/>
  <c r="A10" i="57"/>
  <c r="B5" i="50"/>
  <c r="A11" i="57"/>
  <c r="B6" i="50"/>
  <c r="A13" i="57"/>
  <c r="B8" i="50"/>
  <c r="A20" i="57"/>
  <c r="B14" i="50"/>
  <c r="A21" i="57"/>
  <c r="B15" i="50"/>
  <c r="A22" i="57"/>
  <c r="B16" i="50"/>
  <c r="A24" i="57"/>
  <c r="B18" i="50"/>
  <c r="A25" i="57"/>
  <c r="B19" i="50"/>
  <c r="A27" i="57"/>
  <c r="B20" i="50"/>
  <c r="A29" i="57"/>
  <c r="B22" i="50"/>
  <c r="A31" i="57"/>
  <c r="B24" i="50"/>
  <c r="A39" i="57"/>
  <c r="B31" i="50"/>
  <c r="A40" i="57"/>
  <c r="B32" i="50"/>
  <c r="A46" i="57"/>
  <c r="B37" i="50"/>
  <c r="B38" i="50"/>
  <c r="A9" i="57"/>
  <c r="B4" i="50"/>
  <c r="A7" i="57"/>
  <c r="B3" i="50"/>
  <c r="A6" i="57"/>
  <c r="B2" i="50"/>
  <c r="AK9" i="57"/>
  <c r="AP9" i="57" s="1"/>
  <c r="G4" i="50" s="1"/>
  <c r="AF40" i="57"/>
  <c r="AK40" i="57"/>
  <c r="AP40" i="57"/>
  <c r="G32" i="50"/>
  <c r="D43" i="53"/>
  <c r="D42" i="53"/>
  <c r="D40" i="53"/>
  <c r="AF21" i="57"/>
  <c r="AK21" i="57"/>
  <c r="AP21" i="57"/>
  <c r="G15" i="50"/>
  <c r="B42" i="53"/>
  <c r="B43" i="53"/>
  <c r="B40" i="53"/>
  <c r="F1" i="50"/>
  <c r="G1" i="50"/>
  <c r="V39" i="57" l="1"/>
  <c r="F31" i="50" s="1"/>
  <c r="V11" i="57"/>
  <c r="F6" i="50" s="1"/>
  <c r="V9" i="57"/>
  <c r="F4" i="50" s="1"/>
  <c r="V34" i="57"/>
  <c r="F26" i="50" s="1"/>
  <c r="V27" i="57"/>
  <c r="F20" i="50" s="1"/>
  <c r="V69" i="57"/>
  <c r="F57" i="50" s="1"/>
  <c r="V67" i="57"/>
  <c r="F55" i="50" s="1"/>
  <c r="V56" i="57"/>
  <c r="F46" i="50" s="1"/>
  <c r="V52" i="57"/>
  <c r="F42" i="50" s="1"/>
  <c r="V50" i="57"/>
  <c r="F40" i="50" s="1"/>
  <c r="V49" i="57"/>
  <c r="F39" i="50" s="1"/>
  <c r="V29" i="57"/>
  <c r="F22" i="50" s="1"/>
  <c r="V38" i="57"/>
  <c r="F30" i="50" s="1"/>
  <c r="V37" i="57"/>
  <c r="F29" i="50" s="1"/>
  <c r="V36" i="57"/>
  <c r="F28" i="50" s="1"/>
  <c r="V35" i="57"/>
  <c r="F27" i="50" s="1"/>
  <c r="V31" i="57"/>
  <c r="F24" i="50" s="1"/>
  <c r="V30" i="57"/>
  <c r="F23" i="50" s="1"/>
  <c r="V20" i="57"/>
  <c r="F14" i="50" s="1"/>
  <c r="V19" i="57"/>
  <c r="F13" i="50" s="1"/>
  <c r="V17" i="57"/>
  <c r="F11" i="50" s="1"/>
  <c r="V18" i="57"/>
  <c r="F12" i="50" s="1"/>
  <c r="V15" i="57"/>
  <c r="F9" i="50" s="1"/>
  <c r="V13" i="57"/>
  <c r="F8" i="50" s="1"/>
  <c r="V12" i="57"/>
  <c r="F7" i="50" s="1"/>
  <c r="V16" i="57"/>
  <c r="F10" i="50" s="1"/>
</calcChain>
</file>

<file path=xl/sharedStrings.xml><?xml version="1.0" encoding="utf-8"?>
<sst xmlns="http://schemas.openxmlformats.org/spreadsheetml/2006/main" count="526" uniqueCount="328">
  <si>
    <t>no</t>
  </si>
  <si>
    <t>yes</t>
  </si>
  <si>
    <t>AUS : Australia</t>
  </si>
  <si>
    <t>Please select a country</t>
  </si>
  <si>
    <t>Code 2018</t>
  </si>
  <si>
    <t>QuestionText_2018</t>
  </si>
  <si>
    <t>Status</t>
  </si>
  <si>
    <t>E</t>
  </si>
  <si>
    <t>N</t>
  </si>
  <si>
    <t>D</t>
  </si>
  <si>
    <t>F</t>
  </si>
  <si>
    <t>G</t>
  </si>
  <si>
    <t>EoF</t>
  </si>
  <si>
    <t>PUBLIC PROCUREMENT</t>
  </si>
  <si>
    <t>Country list</t>
  </si>
  <si>
    <t>AUT : Austria</t>
  </si>
  <si>
    <t>BEL : Belgium</t>
  </si>
  <si>
    <t>CAN : Canada</t>
  </si>
  <si>
    <t>CHL : Chile</t>
  </si>
  <si>
    <t>DNK : Denmark</t>
  </si>
  <si>
    <t>EST : Estonia</t>
  </si>
  <si>
    <t>FIN : Finland</t>
  </si>
  <si>
    <t>FRA : France</t>
  </si>
  <si>
    <t>DEU : Germany</t>
  </si>
  <si>
    <t>GRC : Greece</t>
  </si>
  <si>
    <t>HUN : Hungary</t>
  </si>
  <si>
    <t>ISL : Iceland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</si>
  <si>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</si>
  <si>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</si>
  <si>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</si>
  <si>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</si>
  <si>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</si>
  <si>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</si>
  <si>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</si>
  <si>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</si>
  <si>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</si>
  <si>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</si>
  <si>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</si>
  <si>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</si>
  <si>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</si>
  <si>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</si>
  <si>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</si>
  <si>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</si>
  <si>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</si>
  <si>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SVN : Slovenia</t>
  </si>
  <si>
    <t xml:space="preserve">Description of content of each part of the questionnaire </t>
  </si>
  <si>
    <t>Name of worksheet</t>
  </si>
  <si>
    <t>This section focuses on public  procurement, which consists in the  government's  activity  of  purchasing  the  goods, the services and the public works that  it  needs  to  carry  out  its  functions.  In some jurisdictions this is referred to as government procurement.</t>
  </si>
  <si>
    <t>no (it is not permitted)</t>
  </si>
  <si>
    <t>yes (it usually provides a reference price)</t>
  </si>
  <si>
    <t>yes (it is required to provide a reference price)</t>
  </si>
  <si>
    <t>Content of worksheet</t>
  </si>
  <si>
    <t>yes (in all or most sectors)</t>
  </si>
  <si>
    <t>no (but not explicitly prohibited)</t>
  </si>
  <si>
    <t>Code 2023</t>
  </si>
  <si>
    <t>NI</t>
  </si>
  <si>
    <t>Q13c.1.1a</t>
  </si>
  <si>
    <t>Q13c.1.1b</t>
  </si>
  <si>
    <t>Q13c.1.2</t>
  </si>
  <si>
    <t>Q13c.1.3_i</t>
  </si>
  <si>
    <t>Q13c.1.3_ii</t>
  </si>
  <si>
    <t>Q13c.1.3_iii</t>
  </si>
  <si>
    <t>Q13c.1.3_iv</t>
  </si>
  <si>
    <t>Q13c.1.3_v</t>
  </si>
  <si>
    <t>Q13c.1.4</t>
  </si>
  <si>
    <t>Q13c.2.1</t>
  </si>
  <si>
    <t>Q13c.2.1a</t>
  </si>
  <si>
    <t>Q13c.2.1b</t>
  </si>
  <si>
    <t>Q13c.2.2</t>
  </si>
  <si>
    <t>Q13c.2.3_i</t>
  </si>
  <si>
    <t>Q13c.2.3_ii</t>
  </si>
  <si>
    <t>Q13c.2.3_iii</t>
  </si>
  <si>
    <t>Q13c.2.3_iv</t>
  </si>
  <si>
    <t>Q13c.2.3_v</t>
  </si>
  <si>
    <t>Q13c.2.4</t>
  </si>
  <si>
    <t>Q13c.3.3</t>
  </si>
  <si>
    <t>Q13c.1.1</t>
  </si>
  <si>
    <t>QuestionText_2023</t>
  </si>
  <si>
    <t>code2023</t>
  </si>
  <si>
    <t>Columns for Translation</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</si>
  <si>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</si>
  <si>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</si>
  <si>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</si>
  <si>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</si>
  <si>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Reason for Final answer (OECD)</t>
  </si>
  <si>
    <t>Final Answers</t>
  </si>
  <si>
    <t>Columns for Vetting</t>
  </si>
  <si>
    <t>2023 answers</t>
  </si>
  <si>
    <t xml:space="preserve">Under the public procurement regulatory framework of your country are tenders the method that should be used for conducting procurement of goods and services? (Q5.1.1)
</t>
  </si>
  <si>
    <t>EC</t>
  </si>
  <si>
    <t>If you have answered yes to the question above, is there a minimum value of the contracts below which a tender is not required? (Q5.1.1b)</t>
  </si>
  <si>
    <t>Under the public procurement regulatory framework of your country is it a mandatory requirement for a contracting authority to collect/gather information on the public work it plans to procure before deciding its procurement strategy and designing a tender? (Q5.2.2)</t>
  </si>
  <si>
    <t>SECTION 5 PUBLIC PROCUREMENT</t>
  </si>
  <si>
    <t>SECTION 5.1. PUBLIC PROCUREMENT of goods and services</t>
  </si>
  <si>
    <t>Please provide a link to the relevant law or regulation (Q5.1.1a)</t>
  </si>
  <si>
    <r>
      <t xml:space="preserve">If you have answered yes to the question above, what is this minimum value? (Q5.1.1c)
</t>
    </r>
    <r>
      <rPr>
        <sz val="9"/>
        <color rgb="FFFF0000"/>
        <rFont val="Arial"/>
        <family val="2"/>
      </rPr>
      <t>Please provide the value in your country’s currency and specify the name of the currency in the Comments column</t>
    </r>
    <r>
      <rPr>
        <sz val="9"/>
        <color theme="1"/>
        <rFont val="Arial"/>
        <family val="2"/>
      </rPr>
      <t xml:space="preserve">
</t>
    </r>
  </si>
  <si>
    <t>Under the regulatory framework for public procurement of your country is it a mandatory requirement for a contracting authority to collect/gather information on the goods and services it plans to procure before deciding its procurement procedure and designing a public tender? (Q5.1.2)</t>
  </si>
  <si>
    <t>When a public tender is run, does the contracting authority provide a reference price in the tender documentation for the goods and services it is procuring? (Q5.1.4)</t>
  </si>
  <si>
    <t>Does the public procurement regulatory framework of your country explicitly requires contracting authorities to consider dividing public procurement contracts for the provision of goods and services into lots when designing public tenders? (Q5.1.5)</t>
  </si>
  <si>
    <t>If you answered Yes to the question above, is there a requirement to prove that the division into lots of contracts has been considered and to provide a justification for not doing so? (Q5.1.5a)</t>
  </si>
  <si>
    <t>If you answered Yes, please provide a link to the law/regulation that sets these requirements (Q5.1.5b)</t>
  </si>
  <si>
    <t>If you answered Yes, please provide a link to the law/regulation that sets this requirement (Q5.1.6a)</t>
  </si>
  <si>
    <t>Under the public procurement regulatory framework of your country, are tenders the method that should be used for conducting procurement of public works? (Q5.2.1)</t>
  </si>
  <si>
    <t>Please provide a link to the relevant law or regulation (Q5.2.1a)</t>
  </si>
  <si>
    <t>If you have answered yes to the question above, is there a minimum value of the contracts below which a tender is not required? (Q5.2.1b)</t>
  </si>
  <si>
    <r>
      <t xml:space="preserve">If you have answered yes to the question above, what is this minimum value? (Q5.2.1c)
</t>
    </r>
    <r>
      <rPr>
        <sz val="9"/>
        <color rgb="FFFF0000"/>
        <rFont val="Arial"/>
        <family val="2"/>
      </rPr>
      <t>Please provide name of your country's currency in the Comments column</t>
    </r>
  </si>
  <si>
    <t>If you answered Yes, please provide a link to the relevant law or regulation that sets this requirement (Q5.2.2a)</t>
  </si>
  <si>
    <t>When a public tender is run, does the tendering authority provide in the tender documentation a reference price for the public works it is procuring? (Q5.2.4)</t>
  </si>
  <si>
    <t>Does the public procurement regulatory framework of your country explicitly requires contracting authorities to consider dividing public procurement contracts for public works for into lots when designing public tenders? (Q5.2.5)</t>
  </si>
  <si>
    <t>If you answered Yes to the question above, is there a requirement to prove that the division into lots of contracts has been considered and to provide a justification for not doing so? (Q5.2.5a)</t>
  </si>
  <si>
    <r>
      <t xml:space="preserve">Note: </t>
    </r>
    <r>
      <rPr>
        <sz val="9"/>
        <rFont val="Arial"/>
        <family val="2"/>
      </rPr>
      <t>This questions wants to ascertain that there is a way to ensure that contracting authorities do seriously consider the option to break up a contract into lots when designing a tender and exclude it ONLY for valid reasons that they are able to justify. The justification should be available to bidders and potential bidders.</t>
    </r>
  </si>
  <si>
    <t>If you answered Yes, please provide a link to the law/regulation that sets these requirements. (Q5.2.5b)</t>
  </si>
  <si>
    <t xml:space="preserve">
</t>
  </si>
  <si>
    <t>If you answered Yes, please provide a link to the law/regulation that sets this requirement (Q5.2.6a)</t>
  </si>
  <si>
    <t>Does the regulatory framework for public procurement of your country require or permit that some public tenders for the provision of goods and services are reserved only to domestic firms? (Q5.3.1)</t>
  </si>
  <si>
    <r>
      <rPr>
        <b/>
        <sz val="9"/>
        <rFont val="Arial"/>
        <family val="2"/>
      </rPr>
      <t xml:space="preserve">Note: </t>
    </r>
    <r>
      <rPr>
        <sz val="9"/>
        <rFont val="Arial"/>
        <family val="2"/>
      </rPr>
      <t>Examples of reasons could be the nature of the contract, the sector, or the value of the contract.</t>
    </r>
  </si>
  <si>
    <t>Does the public procurement regulatory framework in your country require a foreign firm to have an office or a branch in your country to be allowed to bid in a public tender for the provision of goods and services? (Q5.3.3)</t>
  </si>
  <si>
    <t>If you answered Yes, please provide a link to the law/regulation that sets this requirement (Q5.3.3a)</t>
  </si>
  <si>
    <t>Does the public procurement regulatory framework in your country require a foreign firm to be in a joint venture with a domestic firm to be allowed to bid in a public tender for the provision of goods and services? (Q5.3.4)</t>
  </si>
  <si>
    <t>If you answered Yes, please provide a link to the law/regulation that sets this requirement (Q5.3.5a)</t>
  </si>
  <si>
    <t>If you answered Yes, please provide a link to the law/regulation that sets this requirement (Q5.3.4a)</t>
  </si>
  <si>
    <t>Does the public procurement regulatory framework in your country require a foreign firm to have already participated in a public tender in your country in order to be allowed to bid in another public tender for the provision of goods and services? (Q5.3.5)</t>
  </si>
  <si>
    <t>Does the public procurement regulatory framework of your country require or permit that some tenders for public works are reserved only to domestic firms? (Q5.4.1)</t>
  </si>
  <si>
    <r>
      <t xml:space="preserve">In public tenders for public works that are </t>
    </r>
    <r>
      <rPr>
        <u/>
        <sz val="9"/>
        <color theme="1"/>
        <rFont val="Arial"/>
        <family val="2"/>
      </rPr>
      <t>open to all firms</t>
    </r>
    <r>
      <rPr>
        <sz val="9"/>
        <color theme="1"/>
        <rFont val="Arial"/>
        <family val="2"/>
      </rPr>
      <t>, hence including foreign firms, does the public procurement regulatory framework of your country require or permit that: (Q5.4.2)</t>
    </r>
  </si>
  <si>
    <t>Does the public procurement regulatory framework in your country require a foreign firm to have an office or a branch in your country to be allowed to bid in a public tender for  public works? (Q5.4.3)</t>
  </si>
  <si>
    <t>If you answered Yes, please provide a link to the law/regulation that sets this requirement (Q5.4.3a)</t>
  </si>
  <si>
    <t>Does the public procurement regulatory framework in your country require a foreign firm to be in a joint venture with a domestic firm to be allowed to bid in a public tender for public works? (Q5.4.4)</t>
  </si>
  <si>
    <t>If you answered Yes, please provide a link to the law/regulation that sets this requirement (Q5.4.4a)</t>
  </si>
  <si>
    <t>Does the public procurement regulatory framework in your country require a foreign firm to have already participated in a public tender in your country in order to be allowed to bid in another public tender for public works? (Q5.4.5)</t>
  </si>
  <si>
    <t>If you answered Yes, please provide a link to the law/regulation that sets this requirement (Q5.4.5a)</t>
  </si>
  <si>
    <t>ECO_2023_D</t>
  </si>
  <si>
    <t>not applicable</t>
  </si>
  <si>
    <t>ECO_2023_A</t>
  </si>
  <si>
    <t xml:space="preserve">Alternative answer provided by Country </t>
  </si>
  <si>
    <t>Relevant legal reference/Important background info/Clarification</t>
  </si>
  <si>
    <t>Q13c.3.4</t>
  </si>
  <si>
    <t>Q13c.4.3</t>
  </si>
  <si>
    <t>Q13c.4.2</t>
  </si>
  <si>
    <t>code2018</t>
  </si>
  <si>
    <t>Column P</t>
  </si>
  <si>
    <t>P</t>
  </si>
  <si>
    <t>Q5.1.5a</t>
  </si>
  <si>
    <t>Q5.2.5a</t>
  </si>
  <si>
    <t>Q13c.3.1</t>
  </si>
  <si>
    <t>5-Public Proc.</t>
  </si>
  <si>
    <t>COL : Colombia</t>
  </si>
  <si>
    <t>CRI : Costa Rica</t>
  </si>
  <si>
    <t>LTU : Lithuania</t>
  </si>
  <si>
    <t>TUR : Türkiye</t>
  </si>
  <si>
    <t xml:space="preserve">SECTION 5.4. Barriers to foreign participation in public procurement for public works
</t>
  </si>
  <si>
    <t>SECTION 5.3. Barriers to foreign participation in public procurement for goods and services</t>
  </si>
  <si>
    <t>In the assessment of the bids domestic firms are given preference</t>
  </si>
  <si>
    <r>
      <t xml:space="preserve">When a tender is run, does the public procurement regulatory framework in your country facilitate participation by bidders by mandating the following: (Q5.2.3)
</t>
    </r>
    <r>
      <rPr>
        <sz val="9"/>
        <color rgb="FFFF0000"/>
        <rFont val="Arial"/>
        <family val="2"/>
      </rPr>
      <t>Please provide a link to the relevant law or regulation in the Comments column</t>
    </r>
  </si>
  <si>
    <t>All tender documents must be published online</t>
  </si>
  <si>
    <t>Bids can be submitted online</t>
  </si>
  <si>
    <t>Tender documents must be made available free of charge</t>
  </si>
  <si>
    <t>SECTION 5.2. PUBLIC PROCUREMENT of public works</t>
  </si>
  <si>
    <r>
      <t xml:space="preserve">When a public tender is run, does the public procurement regulatory framework in your country facilitate participation by bidders by mandating the following: (Q5.1.3)
</t>
    </r>
    <r>
      <rPr>
        <sz val="9"/>
        <color rgb="FFFF0000"/>
        <rFont val="Arial"/>
        <family val="2"/>
      </rPr>
      <t>Please provide a link to the relevant law or regulation in the Comments column</t>
    </r>
  </si>
  <si>
    <t>If you answered Yes, please explain what determines if a public tender is open only to domestic firms or also to foreign firms (Q5.3.1a)
Please also provide a link to the law/regulation that sets this requirement</t>
  </si>
  <si>
    <t>A percentage of the contracts tendered is reserved to domestic firms</t>
  </si>
  <si>
    <t>If you answered Yes, please explain under what determines if a tender is open only to domestic firms or also to foreign firms (Q5.4.1a)
Please also provide a link to the law/regulation that sets this requirement</t>
  </si>
  <si>
    <t>If you answered Yes, please provide a link to the law/regulation that sets this requirement/permission (Q5.3.2a)</t>
  </si>
  <si>
    <t>A percentage of the contracts tendered is reserved to domestic firms?</t>
  </si>
  <si>
    <t>In the assessment of the bids domestic firms are given preference?</t>
  </si>
  <si>
    <t>If you answered Yes, please provide a link to the law/regulation that sets this requirement/permission (Q5.4.2a)</t>
  </si>
  <si>
    <t>THE OECD PMR Questionnaire</t>
  </si>
  <si>
    <t>Please provide us the name of the body/institution answering this question in the original language and provide a link to its webpage. (Q5.01)</t>
  </si>
  <si>
    <t>Please also indicate the e-mail address of the specific person answering this section. (Q5.02)</t>
  </si>
  <si>
    <t>yes (it provides a reference price but only in some sectors/cases)</t>
  </si>
  <si>
    <r>
      <rPr>
        <b/>
        <sz val="9"/>
        <color rgb="FFFF0000"/>
        <rFont val="Arial"/>
        <family val="2"/>
      </rPr>
      <t>Note</t>
    </r>
    <r>
      <rPr>
        <sz val="9"/>
        <color rgb="FFFF0000"/>
        <rFont val="Arial"/>
        <family val="2"/>
      </rPr>
      <t>: It is important for the OECD to know the body that answered the questionnaire for future references.
Please note that OECD is often asked by individual countries who answered the questionnaire for their country.</t>
    </r>
  </si>
  <si>
    <r>
      <rPr>
        <b/>
        <sz val="9"/>
        <color rgb="FFFF0000"/>
        <rFont val="Arial"/>
        <family val="2"/>
      </rPr>
      <t>Note</t>
    </r>
    <r>
      <rPr>
        <sz val="9"/>
        <color rgb="FFFF0000"/>
        <rFont val="Arial"/>
        <family val="2"/>
      </rPr>
      <t>: It is important for the OECD to have the contact of the respondent in case of need and because the OECD is often asked by individual countries who answered the questionnaire for their country.</t>
    </r>
  </si>
  <si>
    <r>
      <t xml:space="preserve">In public tenders for the provision of goods and services that are </t>
    </r>
    <r>
      <rPr>
        <u/>
        <sz val="9"/>
        <rFont val="Arial"/>
        <family val="2"/>
      </rPr>
      <t>open to all firms</t>
    </r>
    <r>
      <rPr>
        <sz val="9"/>
        <rFont val="Arial"/>
        <family val="2"/>
      </rPr>
      <t>, hence including foreign firms, does the public procurement regulatory framework of your country require or permit that? (Q5.3.2)</t>
    </r>
  </si>
  <si>
    <t>yes (in some sectors)</t>
  </si>
  <si>
    <r>
      <t>Instruction</t>
    </r>
    <r>
      <rPr>
        <sz val="9"/>
        <color theme="1"/>
        <rFont val="Arial"/>
        <family val="2"/>
      </rPr>
      <t>: The answer can only contain numerical values</t>
    </r>
  </si>
  <si>
    <r>
      <t xml:space="preserve">Definition: </t>
    </r>
    <r>
      <rPr>
        <sz val="9"/>
        <rFont val="Arial"/>
        <family val="2"/>
      </rPr>
      <t xml:space="preserve">Entry requirements refer to the conditions that bidders need to meet in order to be able to submit a bid. </t>
    </r>
  </si>
  <si>
    <r>
      <t xml:space="preserve">By </t>
    </r>
    <r>
      <rPr>
        <b/>
        <sz val="9"/>
        <rFont val="Arial"/>
        <family val="2"/>
      </rPr>
      <t>public works</t>
    </r>
    <r>
      <rPr>
        <sz val="9"/>
        <rFont val="Arial"/>
        <family val="2"/>
      </rPr>
      <t xml:space="preserve"> the OECD means the construction of schools, hospitals, prisons, the construction or maintenance of roads or bridges, and the like.</t>
    </r>
  </si>
  <si>
    <r>
      <rPr>
        <b/>
        <sz val="9"/>
        <rFont val="Arial"/>
        <family val="2"/>
      </rPr>
      <t xml:space="preserve">Instruction: </t>
    </r>
    <r>
      <rPr>
        <sz val="9"/>
        <rFont val="Arial"/>
        <family val="2"/>
      </rPr>
      <t xml:space="preserve">The answer can only contain numerical values
</t>
    </r>
  </si>
  <si>
    <r>
      <rPr>
        <b/>
        <sz val="9"/>
        <rFont val="Arial"/>
        <family val="2"/>
      </rPr>
      <t xml:space="preserve">Definition: </t>
    </r>
    <r>
      <rPr>
        <sz val="9"/>
        <rFont val="Arial"/>
        <family val="2"/>
      </rPr>
      <t xml:space="preserve">Entry requirements refer to the conditions that bidders need to meet in order to be able to submit a bid. </t>
    </r>
  </si>
  <si>
    <t>yes (it provides a reference price in some tenders)</t>
  </si>
  <si>
    <t>yes (it provides a reference price in all or most tenders)</t>
  </si>
  <si>
    <t>yes (it is required to provide a reference price in some tenders)</t>
  </si>
  <si>
    <t>yes (it is required to provide a reference price in all or most tenders)</t>
  </si>
  <si>
    <t>ECO_2023_F</t>
  </si>
  <si>
    <t>Does the public procurement regulatory framework of your country require firms to be registered in a specific registry in order to submit a bid in a public tender for public works? (Q5.2.6)</t>
  </si>
  <si>
    <t>Does the public procurement regulatory framework of your country require firms to be registered in a specific registry in order to submit a bid in a public tender for goods and services? (Q5.1.6)</t>
  </si>
  <si>
    <t>yes (only in few sectors)</t>
  </si>
  <si>
    <r>
      <rPr>
        <b/>
        <sz val="9"/>
        <rFont val="Arial"/>
        <family val="2"/>
      </rPr>
      <t xml:space="preserve">Definition: </t>
    </r>
    <r>
      <rPr>
        <sz val="9"/>
        <rFont val="Arial"/>
        <family val="2"/>
      </rPr>
      <t xml:space="preserve">Tender is a competitive process through which contracts for the provision of goods, services or public works can be allocated. Tenders can be open or restricted. An open tender is a procedure in which any firm that meets the necessary entry requirements can submit a bid. A restricted (or selective) tender is a procedure in which only a limited number of firms are invited to submit a bid and where a set of criteria are used to determine which firms are invited to participate. </t>
    </r>
    <r>
      <rPr>
        <b/>
        <sz val="9"/>
        <rFont val="Arial"/>
        <family val="2"/>
      </rPr>
      <t xml:space="preserve">
Instructions:</t>
    </r>
    <r>
      <rPr>
        <sz val="9"/>
        <rFont val="Arial"/>
        <family val="2"/>
      </rPr>
      <t xml:space="preserve"> If tenders are usually required, but there are some limited exceptions in which other procedures may be used, please provide the relevant information in the Comments column (e.g. for EU countries there are some limited cases in which negotiated procedures can be used).</t>
    </r>
  </si>
  <si>
    <r>
      <rPr>
        <b/>
        <sz val="9"/>
        <rFont val="Arial"/>
        <family val="2"/>
      </rPr>
      <t xml:space="preserve">Definition: </t>
    </r>
    <r>
      <rPr>
        <sz val="9"/>
        <rFont val="Arial"/>
        <family val="2"/>
      </rPr>
      <t xml:space="preserve">Tender is a competitive process through which contracts for the provision of goods, services or public works can be allocated. Tenders can be open or restricted. An open tender is a procedure in which any firm that meets the necessary entry requirements can submit a bid. A restricted (or selective) tender is a procedure in which only a limited number of firms are invited to submit a bid and where a set of criteria are used to determine which firms are invited to participate. </t>
    </r>
    <r>
      <rPr>
        <b/>
        <sz val="9"/>
        <rFont val="Arial"/>
        <family val="2"/>
      </rPr>
      <t xml:space="preserve">
Instructions: </t>
    </r>
    <r>
      <rPr>
        <sz val="9"/>
        <rFont val="Arial"/>
        <family val="2"/>
      </rPr>
      <t>If tenders are usually required, but there are some limited exceptions in which other procedures may be used, please provide the relevant information in the Comments column (e.g. for EU countries there are some limited cases in which negotiated procedures can be used).</t>
    </r>
  </si>
  <si>
    <r>
      <rPr>
        <b/>
        <sz val="9"/>
        <rFont val="Arial"/>
        <family val="2"/>
      </rPr>
      <t xml:space="preserve">Definition: 
</t>
    </r>
    <r>
      <rPr>
        <sz val="9"/>
        <rFont val="Arial"/>
        <family val="2"/>
      </rPr>
      <t>A contracting authority is any federal, national, or local authority that carries out procurement activities.</t>
    </r>
    <r>
      <rPr>
        <b/>
        <sz val="9"/>
        <rFont val="Arial"/>
        <family val="2"/>
      </rPr>
      <t xml:space="preserve">
</t>
    </r>
    <r>
      <rPr>
        <sz val="9"/>
        <rFont val="Arial"/>
        <family val="2"/>
      </rPr>
      <t>The information to be collected should concern the range of goods and services available in the market, their quality and their characteristics, their prices, as well as the available suppliers</t>
    </r>
  </si>
  <si>
    <r>
      <rPr>
        <b/>
        <sz val="9"/>
        <rFont val="Arial"/>
        <family val="2"/>
      </rPr>
      <t xml:space="preserve">Definition: 
</t>
    </r>
    <r>
      <rPr>
        <sz val="9"/>
        <rFont val="Arial"/>
        <family val="2"/>
      </rPr>
      <t>A contracting authority is any federal, national, or local authority that carries out procurement activities.</t>
    </r>
    <r>
      <rPr>
        <b/>
        <sz val="9"/>
        <rFont val="Arial"/>
        <family val="2"/>
      </rPr>
      <t xml:space="preserve">
</t>
    </r>
    <r>
      <rPr>
        <sz val="9"/>
        <rFont val="Arial"/>
        <family val="2"/>
      </rPr>
      <t>The information to be collected should concern the range of goods and services available in the market, their quality and their characteristics, their prices, as well as the available suppliers.</t>
    </r>
  </si>
  <si>
    <r>
      <t xml:space="preserve">Instruction: 
</t>
    </r>
    <r>
      <rPr>
        <sz val="9"/>
        <color theme="1"/>
        <rFont val="Arial"/>
        <family val="2"/>
      </rPr>
      <t xml:space="preserve">• Please answer </t>
    </r>
    <r>
      <rPr>
        <i/>
        <sz val="9"/>
        <color theme="1"/>
        <rFont val="Arial"/>
        <family val="2"/>
      </rPr>
      <t>Yes,</t>
    </r>
    <r>
      <rPr>
        <sz val="9"/>
        <color theme="1"/>
        <rFont val="Arial"/>
        <family val="2"/>
      </rPr>
      <t xml:space="preserve"> only if the contracting authorities are required to give all tenderers the opportunity to submit bids online and only a few exceptions are allowed. 
• Please answer </t>
    </r>
    <r>
      <rPr>
        <i/>
        <sz val="9"/>
        <color theme="1"/>
        <rFont val="Arial"/>
        <family val="2"/>
      </rPr>
      <t>No</t>
    </r>
    <r>
      <rPr>
        <sz val="9"/>
        <color theme="1"/>
        <rFont val="Arial"/>
        <family val="2"/>
      </rPr>
      <t xml:space="preserve"> if the contracting authority has a discretion to decide whether it accepts online bids.</t>
    </r>
    <r>
      <rPr>
        <b/>
        <sz val="9"/>
        <color theme="1"/>
        <rFont val="Arial"/>
        <family val="2"/>
      </rPr>
      <t xml:space="preserve">
</t>
    </r>
  </si>
  <si>
    <r>
      <rPr>
        <b/>
        <sz val="9"/>
        <rFont val="Arial"/>
        <family val="2"/>
      </rPr>
      <t>Instruction</t>
    </r>
    <r>
      <rPr>
        <sz val="9"/>
        <rFont val="Arial"/>
        <family val="2"/>
      </rPr>
      <t xml:space="preserve">: If the charge required for the documents ONLY reflects the actual cost of providing copies of the tender documents, the answer should be </t>
    </r>
    <r>
      <rPr>
        <i/>
        <sz val="9"/>
        <rFont val="Arial"/>
        <family val="2"/>
      </rPr>
      <t>Yes.</t>
    </r>
  </si>
  <si>
    <r>
      <rPr>
        <b/>
        <sz val="9"/>
        <rFont val="Arial"/>
        <family val="2"/>
      </rPr>
      <t>Instruction:</t>
    </r>
    <r>
      <rPr>
        <sz val="9"/>
        <rFont val="Arial"/>
        <family val="2"/>
      </rPr>
      <t xml:space="preserve"> If the charge required ONLY reflects the actual cost of providing copies of the tender document, the answer should be </t>
    </r>
    <r>
      <rPr>
        <i/>
        <sz val="9"/>
        <rFont val="Arial"/>
        <family val="2"/>
      </rPr>
      <t>Yes.</t>
    </r>
  </si>
  <si>
    <r>
      <rPr>
        <b/>
        <sz val="9"/>
        <rFont val="Arial"/>
        <family val="2"/>
      </rPr>
      <t>Definition</t>
    </r>
    <r>
      <rPr>
        <sz val="9"/>
        <rFont val="Arial"/>
        <family val="2"/>
      </rPr>
      <t>: A reference price is a suggested price for each individual component of the tender or any indication of a price that would be acceptable or not acceptable (such as a maximum price) for each component of the tender. The provision of an estimated value for the whole tender does not constitute a reference price.</t>
    </r>
  </si>
  <si>
    <r>
      <rPr>
        <b/>
        <sz val="9"/>
        <rFont val="Arial"/>
        <family val="2"/>
      </rPr>
      <t xml:space="preserve">Definition: </t>
    </r>
    <r>
      <rPr>
        <sz val="9"/>
        <rFont val="Arial"/>
        <family val="2"/>
      </rPr>
      <t>Dividing contracts into lots means that the contract that is being procured is split into smaller lots. Firms can bid for each lot separately and may not bid for all of them. This process encourages the participation of smaller firms, as it does not require them to have the capacity to fulfil the whole contract.</t>
    </r>
    <r>
      <rPr>
        <b/>
        <sz val="9"/>
        <rFont val="Arial"/>
        <family val="2"/>
      </rPr>
      <t xml:space="preserve">
Note: </t>
    </r>
    <r>
      <rPr>
        <sz val="9"/>
        <rFont val="Arial"/>
        <family val="2"/>
      </rPr>
      <t>The question asks whether the public procurement rules require to</t>
    </r>
    <r>
      <rPr>
        <b/>
        <sz val="9"/>
        <rFont val="Arial"/>
        <family val="2"/>
      </rPr>
      <t xml:space="preserve"> consider the possibility to divide contracts into lots and does not require to do so</t>
    </r>
    <r>
      <rPr>
        <sz val="9"/>
        <rFont val="Arial"/>
        <family val="2"/>
      </rPr>
      <t>. This is because the division into lots may not always be possible or it may not be efficient. Hence, the requirement should be to consider this option and implement it when feasible.</t>
    </r>
  </si>
  <si>
    <r>
      <t xml:space="preserve">Instructions:
</t>
    </r>
    <r>
      <rPr>
        <sz val="9"/>
        <rFont val="Arial"/>
        <family val="2"/>
      </rPr>
      <t xml:space="preserve">• Please select </t>
    </r>
    <r>
      <rPr>
        <i/>
        <sz val="9"/>
        <rFont val="Arial"/>
        <family val="2"/>
      </rPr>
      <t>No,</t>
    </r>
    <r>
      <rPr>
        <sz val="9"/>
        <rFont val="Arial"/>
        <family val="2"/>
      </rPr>
      <t xml:space="preserve"> if such a register exists, but it is not necessary to be registered on it to submit bids. This is the case when a register is in place just to facilitate background checks by the contracting authorities.
• Please answer </t>
    </r>
    <r>
      <rPr>
        <i/>
        <sz val="9"/>
        <rFont val="Arial"/>
        <family val="2"/>
      </rPr>
      <t>Yes,</t>
    </r>
    <r>
      <rPr>
        <sz val="9"/>
        <rFont val="Arial"/>
        <family val="2"/>
      </rPr>
      <t xml:space="preserve"> if firms MUST be registered before they can participate in any public tender. In this case registration is a pre-requisite for participation in public tenders</t>
    </r>
    <r>
      <rPr>
        <b/>
        <sz val="9"/>
        <rFont val="Arial"/>
        <family val="2"/>
      </rPr>
      <t xml:space="preserve">
</t>
    </r>
  </si>
  <si>
    <r>
      <t xml:space="preserve">By </t>
    </r>
    <r>
      <rPr>
        <b/>
        <sz val="9"/>
        <rFont val="Arial"/>
        <family val="2"/>
      </rPr>
      <t>public works</t>
    </r>
    <r>
      <rPr>
        <sz val="9"/>
        <rFont val="Arial"/>
        <family val="2"/>
      </rPr>
      <t xml:space="preserve"> the OECD means the construction of schools, hospitals, prisons, the construction or maintenance of roads or bridges, and the like. 
</t>
    </r>
    <r>
      <rPr>
        <sz val="9"/>
        <color rgb="FFFF0000"/>
        <rFont val="Arial"/>
        <family val="2"/>
      </rPr>
      <t>These questions concern</t>
    </r>
    <r>
      <rPr>
        <b/>
        <sz val="9"/>
        <color rgb="FFFF0000"/>
        <rFont val="Arial"/>
        <family val="2"/>
      </rPr>
      <t xml:space="preserve"> only foreign firms.</t>
    </r>
    <r>
      <rPr>
        <sz val="9"/>
        <color rgb="FFFF0000"/>
        <rFont val="Arial"/>
        <family val="2"/>
      </rPr>
      <t xml:space="preserve">
</t>
    </r>
    <r>
      <rPr>
        <sz val="9"/>
        <rFont val="Arial"/>
        <family val="2"/>
      </rPr>
      <t xml:space="preserve">
</t>
    </r>
    <r>
      <rPr>
        <b/>
        <sz val="9"/>
        <rFont val="Arial"/>
        <family val="2"/>
      </rPr>
      <t xml:space="preserve">Definition of foreign firm: 
</t>
    </r>
    <r>
      <rPr>
        <sz val="9"/>
        <rFont val="Arial"/>
        <family val="2"/>
      </rPr>
      <t xml:space="preserve">For services supplied through a local establishment, a firm is considered a ‘foreign firm’ if foreign nationals control the firm. To control a firm foreign nationals must be the largest block shareholder.
If services are supplied remotely across borders or through the travel of persons to the country where the service will be provided (e.g., technicians, professional services, etc.), firms that have their establishment abroad are considered as ‘foreign firms’.
</t>
    </r>
  </si>
  <si>
    <r>
      <rPr>
        <b/>
        <sz val="9"/>
        <rFont val="Arial"/>
        <family val="2"/>
      </rPr>
      <t>Instructions</t>
    </r>
    <r>
      <rPr>
        <sz val="9"/>
        <rFont val="Arial"/>
        <family val="2"/>
      </rPr>
      <t xml:space="preserve">: The answer should be </t>
    </r>
    <r>
      <rPr>
        <i/>
        <sz val="9"/>
        <rFont val="Arial"/>
        <family val="2"/>
      </rPr>
      <t>Yes</t>
    </r>
    <r>
      <rPr>
        <sz val="9"/>
        <rFont val="Arial"/>
        <family val="2"/>
      </rPr>
      <t xml:space="preserve"> when in some tenders ONLY domestic firm are allowed to bid, while others are also open to foreign firms.</t>
    </r>
  </si>
  <si>
    <r>
      <t>Instructions:</t>
    </r>
    <r>
      <rPr>
        <sz val="9"/>
        <color theme="1"/>
        <rFont val="Arial"/>
        <family val="2"/>
      </rPr>
      <t xml:space="preserve"> This question differs from the one above (Q5.3.1) as this asks whether in tenders open to BOTH foreign and local firms, it is required or permitted to reserve a percentage of the contracts and/or a share of each contract to domestic firms.</t>
    </r>
  </si>
  <si>
    <r>
      <t>Instructions:</t>
    </r>
    <r>
      <rPr>
        <sz val="9"/>
        <color theme="1"/>
        <rFont val="Arial"/>
        <family val="2"/>
      </rPr>
      <t xml:space="preserve"> This question differs from the one above (Q5.4.1) as this asks whether in tenders open to BOTH foreign and local firms, it is required or permitted to reserve a percentage of the contracts and/or a share of each contract to domestic firms.</t>
    </r>
  </si>
  <si>
    <r>
      <t xml:space="preserve">Instructions: </t>
    </r>
    <r>
      <rPr>
        <sz val="9"/>
        <rFont val="Arial"/>
        <family val="2"/>
      </rPr>
      <t xml:space="preserve">The answer should be </t>
    </r>
    <r>
      <rPr>
        <i/>
        <sz val="9"/>
        <rFont val="Arial"/>
        <family val="2"/>
      </rPr>
      <t>Yes</t>
    </r>
    <r>
      <rPr>
        <sz val="9"/>
        <rFont val="Arial"/>
        <family val="2"/>
      </rPr>
      <t xml:space="preserve"> when in some tenders ONLY domestic firm are allowed to bid, while others are also open to foreign firms.</t>
    </r>
  </si>
  <si>
    <r>
      <rPr>
        <sz val="9"/>
        <color rgb="FFFF0000"/>
        <rFont val="Arial"/>
        <family val="2"/>
      </rPr>
      <t xml:space="preserve">These questions concern </t>
    </r>
    <r>
      <rPr>
        <b/>
        <sz val="9"/>
        <color rgb="FFFF0000"/>
        <rFont val="Arial"/>
        <family val="2"/>
      </rPr>
      <t>only foreign firms</t>
    </r>
    <r>
      <rPr>
        <sz val="9"/>
        <rFont val="Arial"/>
        <family val="2"/>
      </rPr>
      <t xml:space="preserve">
</t>
    </r>
    <r>
      <rPr>
        <b/>
        <sz val="9"/>
        <rFont val="Arial"/>
        <family val="2"/>
      </rPr>
      <t xml:space="preserve">Definition: Foreign firm: </t>
    </r>
    <r>
      <rPr>
        <sz val="9"/>
        <rFont val="Arial"/>
        <family val="2"/>
      </rPr>
      <t xml:space="preserve">For services supplied through a local establishment, a firm is considered to be foreign if foreign nationals control the firm, i.e. foreign nationals must be the largest block shareholder. For services supplied remotely across borders or through the travel of persons to the country where the service will be provided, a firm is considered foreign if it has its establishment abroad.
</t>
    </r>
  </si>
  <si>
    <t>The OECD has chosen to focus only the rules that apply at central level (i.e. federal for federal countries and at state level for unitary states).</t>
  </si>
  <si>
    <t>Answers from previous update</t>
  </si>
  <si>
    <r>
      <rPr>
        <b/>
        <sz val="9"/>
        <rFont val="Arial"/>
        <family val="2"/>
      </rPr>
      <t>Note</t>
    </r>
    <r>
      <rPr>
        <sz val="9"/>
        <rFont val="Arial"/>
        <family val="2"/>
      </rPr>
      <t>: The answer options have changed. Please revalidate the answer in Column N and if necessary change your answer  in Column P.</t>
    </r>
  </si>
  <si>
    <t>New question introduced in 2023 - Please answer in Column P, ONLY if there has been a change in the regulation between the year of the previous update and 2023.</t>
  </si>
  <si>
    <t>Column AB</t>
  </si>
  <si>
    <t>AB</t>
  </si>
  <si>
    <t>Column AD</t>
  </si>
  <si>
    <t>AD</t>
  </si>
  <si>
    <t>Column AG</t>
  </si>
  <si>
    <t>AG</t>
  </si>
  <si>
    <t>AI</t>
  </si>
  <si>
    <t>Column AI</t>
  </si>
  <si>
    <t>Column AL</t>
  </si>
  <si>
    <t>AL</t>
  </si>
  <si>
    <t>Column AN</t>
  </si>
  <si>
    <t>AN</t>
  </si>
  <si>
    <t xml:space="preserve">Column </t>
  </si>
  <si>
    <t>R</t>
  </si>
  <si>
    <t>T</t>
  </si>
  <si>
    <t>Column T</t>
  </si>
  <si>
    <t>Alternative answer provided by Country</t>
  </si>
  <si>
    <t xml:space="preserve">Please read with care the word instructions provided in this column, but also those in this file to best understand how to answer the questions in this section or you risk being asked to answer this section again. 
</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</si>
  <si>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</si>
  <si>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</si>
  <si>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</si>
  <si>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</si>
  <si>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</si>
  <si>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</si>
  <si>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</si>
  <si>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</si>
  <si>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</si>
  <si>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</si>
  <si>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</si>
  <si>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</si>
  <si>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</si>
  <si>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</si>
  <si>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</si>
  <si>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</si>
  <si>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</si>
  <si>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</si>
  <si>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</si>
  <si>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</si>
  <si>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</si>
  <si>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</si>
  <si>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</si>
  <si>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</si>
  <si>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</si>
  <si>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</si>
  <si>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</si>
  <si>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</si>
  <si>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</si>
  <si>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</si>
  <si>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</si>
  <si>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</si>
  <si>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</si>
  <si>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</si>
  <si>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</si>
  <si>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</si>
  <si>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</si>
  <si>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</si>
  <si>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</si>
  <si>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</si>
  <si>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</si>
  <si>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</si>
  <si>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</si>
  <si>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</si>
  <si>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</si>
  <si>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</si>
  <si>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</si>
  <si>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</si>
  <si>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</si>
  <si>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</si>
  <si>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</si>
  <si>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</si>
  <si>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</si>
  <si>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CZE : Czech Republic</t>
  </si>
  <si>
    <t>GBR : Great Britain</t>
  </si>
  <si>
    <t>LUX : Luxemburg</t>
  </si>
  <si>
    <t>HRV : Croatia</t>
  </si>
  <si>
    <t>PER : Peru</t>
  </si>
  <si>
    <t>BGR : Bulgaria</t>
  </si>
  <si>
    <t>ROU : Romania</t>
  </si>
  <si>
    <t>CYP : Cyprus</t>
  </si>
  <si>
    <t>MLT : Malta</t>
  </si>
  <si>
    <t>You do not need to provide details of who answered this section in the previous update.</t>
  </si>
  <si>
    <t>New answer proposed by country</t>
  </si>
  <si>
    <t>Reason for proposing an answer different from that in column N</t>
  </si>
  <si>
    <t>Revised answer (Proposed by OECD)</t>
  </si>
  <si>
    <t>Reason for proposing a revised answer</t>
  </si>
  <si>
    <t>Reason for proposing a revised answer/Comments to answers</t>
  </si>
  <si>
    <r>
      <rPr>
        <b/>
        <u/>
        <sz val="10"/>
        <rFont val="Arial"/>
        <family val="2"/>
      </rPr>
      <t>Final answer</t>
    </r>
    <r>
      <rPr>
        <b/>
        <sz val="10"/>
        <rFont val="Arial"/>
        <family val="2"/>
      </rPr>
      <t xml:space="preserve"> proposed by OECD</t>
    </r>
  </si>
  <si>
    <t>Reason for OECD proposing different answer</t>
  </si>
  <si>
    <t>answer after first round</t>
  </si>
  <si>
    <t xml:space="preserve">Revised answer (Proposed by OECD) </t>
  </si>
  <si>
    <t>answer after second round</t>
  </si>
  <si>
    <t>Revised answer (proposed by OECD) Final</t>
  </si>
  <si>
    <t>I</t>
  </si>
  <si>
    <t>The time allotted to bidders for submitting their bid must be proportionate to the value or complexity of the tender</t>
  </si>
  <si>
    <t>Entry requirements must be proportional to the value or complexity of the tender</t>
  </si>
  <si>
    <t>The time allotted for bidders to submit their bid is proportionate to the value or complexity of the tender</t>
  </si>
  <si>
    <t/>
  </si>
  <si>
    <t xml:space="preserve">Under the public procurement regulatory framework of your country are tenders the method that should be used for conducting procurement of goods and services? </t>
  </si>
  <si>
    <t xml:space="preserve">If you have answered yes to the question above, is there a minimum value of the contracts below which a tender is not required? </t>
  </si>
  <si>
    <t xml:space="preserve">If you have answered yes to the question above, what is this minimum value?  </t>
  </si>
  <si>
    <t xml:space="preserve">Under the public procurement regulatory framework of your country is it a mandatory requirement for a contracting authority to collect/gather information on the goods and services it plans to procure before deciding its procurement procedure and designing a tender? </t>
  </si>
  <si>
    <t xml:space="preserve">When a tender is run, does the public procurement regulatory framework in your country facilitate participation by bidders by mandating the following:  - Entry requirements must be proportional to the size or value of the tender </t>
  </si>
  <si>
    <t>When a tender is run, does the public procurement regulatory framework in your country facilitate participation by bidders by mandating the following:  - The time allotted to bidders for submitting their bid must be proportionate to the size and complexity of the tender</t>
  </si>
  <si>
    <t>When a tender is run, does the public procurement regulatory framework in your country facilitate participation by bidders by mandating the following:  - All tender documents must be published online</t>
  </si>
  <si>
    <t>When a tender is run, does the public procurement regulatory framework in your country facilitate participation by bidders by mandating the following:  - Bids can be submitted online</t>
  </si>
  <si>
    <t>When a tender is run, does the public procurement regulatory framework in your country facilitate participation by bidders by mandating the following:  - Tender documents must be made available free of charge</t>
  </si>
  <si>
    <t xml:space="preserve">When a tender is run, does the contracting authority provide a reference price in the tender documentation for the goods and services it requires? </t>
  </si>
  <si>
    <t xml:space="preserve">Under the public procurement regulatory framework of your country are tenders the method that should be used for conducting procurement of public works? </t>
  </si>
  <si>
    <t xml:space="preserve">If you have answered yes to the question above, what is this minimum value? </t>
  </si>
  <si>
    <t xml:space="preserve">Under the public procurement regulatory framework of your country is it a mandatory requirement for a contracting authority to collect/gather information on the public work it plans to procure before deciding its procurement strategy and designing a tender? </t>
  </si>
  <si>
    <t>When a tender is run, does the public procurement regulatory framework in your country facilitate participation by bidders by mandating the following:  - The  time  allotted  for  bidders  to  submit their bid  is  proportionate  to  the  size  and  complexity  of  the  tender</t>
  </si>
  <si>
    <t xml:space="preserve">When a tender is run, does the tendering authority provide in the tender documentation a reference price for the public works it requires? </t>
  </si>
  <si>
    <t xml:space="preserve">Does the public procurement regulatory framework of your country require or permit that a percentage of the contract is reserved to domestic firms in public tenders for the provision of goods and services? </t>
  </si>
  <si>
    <t xml:space="preserve">Does the public procurement regulatory framework in your country require a foreign firm to have an office or a branch in your country to be allowed to bid in a public tender for the provision of goods and services? </t>
  </si>
  <si>
    <t xml:space="preserve">Does the public procurement regulatory framework in your country require a foreign firm to have already participated in a public tender in your country in order to be allowed to bid in a public tender for the provision of goods and services? </t>
  </si>
  <si>
    <t xml:space="preserve">Does the public procurement regulatory framework in your country require a foreign firm to be in a joint venture with a domestic firm to be allowed to bid in a public tender for undertaking public works? </t>
  </si>
  <si>
    <t xml:space="preserve">Does the public procurement regulatory framework in your country require a foreign firm to have already participate in a public tender in your country in order to be allowed to bid in a public tender for undertaking public works? </t>
  </si>
  <si>
    <t>IRL : Ireland</t>
  </si>
  <si>
    <t>temp</t>
  </si>
  <si>
    <t>.</t>
  </si>
  <si>
    <t xml:space="preserve">yes (it provides a reference price in some tenders) </t>
  </si>
  <si>
    <t xml:space="preserve">yes (in all or most sectors)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</si>
</sst>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name val="Arial"/>
      <family val="2"/>
    </font>
    <font>
      <b/>
      <sz val="11"/>
      <color theme="1"/>
      <name val="Arial"/>
      <family val="2"/>
    </font>
    <font>
      <b/>
      <sz val="11"/>
      <color rgb="FF000000"/>
      <name val="Calibri"/>
      <family val="2"/>
    </font>
    <font>
      <sz val="11"/>
      <color rgb="FF000000"/>
      <name val="Calibri"/>
      <family val="2"/>
    </font>
    <font>
      <b/>
      <sz val="11"/>
      <name val="Arial"/>
      <family val="2"/>
    </font>
    <font>
      <sz val="9"/>
      <color rgb="FFFF0000"/>
      <name val="Arial"/>
      <family val="2"/>
    </font>
    <font>
      <b/>
      <sz val="18"/>
      <name val="Arial"/>
      <family val="2"/>
    </font>
    <font>
      <u/>
      <sz val="10"/>
      <color theme="10"/>
      <name val="Arial"/>
      <family val="2"/>
    </font>
    <font>
      <u/>
      <sz val="9"/>
      <color theme="10"/>
      <name val="Arial"/>
      <family val="2"/>
    </font>
    <font>
      <b/>
      <i/>
      <sz val="10"/>
      <color rgb="FFFF0000"/>
      <name val="Arial"/>
      <family val="2"/>
    </font>
    <font>
      <b/>
      <i/>
      <sz val="10"/>
      <name val="Arial"/>
      <family val="2"/>
    </font>
    <font>
      <b/>
      <u/>
      <sz val="10"/>
      <name val="Arial"/>
      <family val="2"/>
    </font>
    <font>
      <b/>
      <sz val="10"/>
      <color rgb="FFFF0000"/>
      <name val="Arial"/>
      <family val="2"/>
    </font>
    <font>
      <b/>
      <sz val="9"/>
      <color theme="1"/>
      <name val="Arial"/>
      <family val="2"/>
    </font>
    <font>
      <b/>
      <sz val="9"/>
      <color rgb="FFFF0000"/>
      <name val="Arial"/>
      <family val="2"/>
    </font>
    <font>
      <u/>
      <sz val="9"/>
      <color theme="1"/>
      <name val="Arial"/>
      <family val="2"/>
    </font>
    <font>
      <sz val="8"/>
      <color rgb="FFFF0000"/>
      <name val="Arial"/>
      <family val="2"/>
    </font>
    <font>
      <u/>
      <sz val="9"/>
      <name val="Arial"/>
      <family val="2"/>
    </font>
    <font>
      <i/>
      <sz val="9"/>
      <color theme="1"/>
      <name val="Arial"/>
      <family val="2"/>
    </font>
    <font>
      <i/>
      <sz val="9"/>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10">
    <fill>
      <patternFill patternType="none"/>
    </fill>
    <fill>
      <patternFill patternType="gray125"/>
    </fill>
    <fill>
      <patternFill patternType="solid">
        <fgColor rgb="FF95B3D7"/>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FF00"/>
        <bgColor indexed="64"/>
      </patternFill>
    </fill>
    <fill>
      <patternFill patternType="solid">
        <fgColor rgb="FFC4E59F"/>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79998168889431442"/>
        <bgColor indexed="64"/>
      </patternFill>
    </fill>
  </fills>
  <borders count="3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thin">
        <color theme="2"/>
      </top>
      <bottom style="thin">
        <color them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5">
    <xf numFmtId="0" fontId="0" fillId="0" borderId="0"/>
    <xf numFmtId="0" fontId="7" fillId="0" borderId="0"/>
    <xf numFmtId="0" fontId="1" fillId="0" borderId="0"/>
    <xf numFmtId="0" fontId="1" fillId="0" borderId="0"/>
    <xf numFmtId="0" fontId="18" fillId="0" borderId="0" applyNumberFormat="0" applyFill="0" applyBorder="0" applyAlignment="0" applyProtection="0"/>
  </cellStyleXfs>
  <cellXfs count="293">
    <xf numFmtId="0" fontId="0" fillId="0" borderId="0" xfId="0"/>
    <xf numFmtId="0" fontId="6" fillId="0" borderId="0" xfId="0" applyFont="1"/>
    <xf numFmtId="0" fontId="6" fillId="0" borderId="0" xfId="0" applyFont="1" applyFill="1" applyBorder="1" applyAlignment="1" applyProtection="1">
      <alignment wrapText="1"/>
      <protection locked="0"/>
    </xf>
    <xf numFmtId="0" fontId="0" fillId="3" borderId="0" xfId="0" applyFill="1" applyAlignment="1">
      <alignment horizontal="left" vertical="center" wrapText="1"/>
    </xf>
    <xf numFmtId="0" fontId="12" fillId="0" borderId="0" xfId="0" applyFont="1" applyAlignment="1">
      <alignment horizontal="center"/>
    </xf>
    <xf numFmtId="0" fontId="6" fillId="0" borderId="0" xfId="0" applyFont="1" applyAlignment="1">
      <alignment wrapText="1"/>
    </xf>
    <xf numFmtId="0" fontId="0" fillId="0" borderId="0" xfId="0"/>
    <xf numFmtId="0" fontId="6" fillId="0" borderId="0" xfId="0" applyFont="1" applyAlignment="1" applyProtection="1">
      <alignment horizontal="center" vertical="center" wrapText="1"/>
    </xf>
    <xf numFmtId="0" fontId="13" fillId="0" borderId="14" xfId="0" applyFont="1" applyBorder="1" applyAlignment="1">
      <alignment horizontal="center" vertical="center" wrapText="1"/>
    </xf>
    <xf numFmtId="0" fontId="13" fillId="0" borderId="21" xfId="0" applyFont="1" applyBorder="1" applyAlignment="1">
      <alignment horizontal="justify" vertical="center" wrapText="1"/>
    </xf>
    <xf numFmtId="0" fontId="14" fillId="0" borderId="6" xfId="0" applyFont="1" applyBorder="1" applyAlignment="1">
      <alignment horizontal="justify" vertical="center" wrapText="1"/>
    </xf>
    <xf numFmtId="0" fontId="0" fillId="0" borderId="0" xfId="0" applyAlignment="1">
      <alignment wrapText="1"/>
    </xf>
    <xf numFmtId="0" fontId="6" fillId="0" borderId="0" xfId="0" applyFont="1" applyAlignment="1">
      <alignment horizontal="center" vertic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wrapText="1"/>
    </xf>
    <xf numFmtId="0" fontId="6" fillId="0" borderId="0" xfId="0" applyFont="1" applyAlignment="1" applyProtection="1">
      <alignment wrapText="1"/>
    </xf>
    <xf numFmtId="0" fontId="0" fillId="0" borderId="0" xfId="0" applyFont="1" applyAlignment="1">
      <alignment wrapText="1"/>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0" fontId="0" fillId="0" borderId="0" xfId="0" applyFont="1" applyAlignment="1" applyProtection="1">
      <alignment horizontal="center"/>
    </xf>
    <xf numFmtId="0" fontId="5" fillId="0" borderId="0" xfId="0" applyFont="1" applyFill="1" applyBorder="1" applyAlignment="1" applyProtection="1">
      <alignment horizontal="center"/>
    </xf>
    <xf numFmtId="0" fontId="9" fillId="0" borderId="0" xfId="0" applyFont="1" applyFill="1" applyAlignment="1" applyProtection="1">
      <alignment horizontal="center"/>
    </xf>
    <xf numFmtId="0" fontId="0" fillId="0" borderId="0" xfId="0" applyFont="1" applyFill="1" applyAlignment="1" applyProtection="1">
      <alignment horizontal="center"/>
    </xf>
    <xf numFmtId="0" fontId="0" fillId="0" borderId="2" xfId="0" applyFont="1" applyBorder="1" applyAlignment="1" applyProtection="1">
      <alignment horizontal="center"/>
    </xf>
    <xf numFmtId="0" fontId="9" fillId="0" borderId="2" xfId="0" applyFont="1" applyFill="1" applyBorder="1" applyAlignment="1" applyProtection="1">
      <alignment horizontal="center"/>
    </xf>
    <xf numFmtId="0" fontId="0" fillId="0" borderId="0" xfId="0" applyFont="1" applyAlignment="1" applyProtection="1"/>
    <xf numFmtId="0" fontId="0" fillId="0" borderId="0" xfId="0" applyFont="1" applyFill="1" applyAlignment="1" applyProtection="1"/>
    <xf numFmtId="0" fontId="3" fillId="0" borderId="0" xfId="0" applyFont="1" applyFill="1" applyAlignment="1" applyProtection="1"/>
    <xf numFmtId="0" fontId="5" fillId="0" borderId="0" xfId="0" applyFont="1" applyBorder="1" applyAlignment="1" applyProtection="1"/>
    <xf numFmtId="0" fontId="0" fillId="0" borderId="0" xfId="0" applyFont="1" applyAlignment="1" applyProtection="1">
      <alignment horizontal="right" wrapText="1"/>
    </xf>
    <xf numFmtId="0" fontId="27" fillId="0" borderId="0" xfId="0" applyFont="1" applyAlignment="1" applyProtection="1">
      <alignment horizontal="center" wrapText="1"/>
    </xf>
    <xf numFmtId="0" fontId="0" fillId="0" borderId="0" xfId="0" applyFont="1" applyAlignment="1" applyProtection="1">
      <alignment horizontal="left" wrapText="1"/>
    </xf>
    <xf numFmtId="0" fontId="4" fillId="0" borderId="0" xfId="0" applyFont="1" applyAlignment="1" applyProtection="1"/>
    <xf numFmtId="0" fontId="0" fillId="0" borderId="0" xfId="0" applyFont="1" applyAlignment="1" applyProtection="1">
      <alignment horizontal="right"/>
    </xf>
    <xf numFmtId="0" fontId="0" fillId="0" borderId="2" xfId="0" applyFont="1" applyBorder="1" applyAlignment="1" applyProtection="1"/>
    <xf numFmtId="0" fontId="0" fillId="0" borderId="4" xfId="0" applyFont="1" applyBorder="1" applyAlignment="1" applyProtection="1"/>
    <xf numFmtId="0" fontId="0" fillId="0" borderId="1" xfId="0" applyFont="1" applyBorder="1" applyAlignment="1" applyProtection="1"/>
    <xf numFmtId="0" fontId="0" fillId="0" borderId="5" xfId="0" applyFont="1" applyBorder="1" applyAlignment="1" applyProtection="1">
      <alignment horizontal="right" wrapText="1"/>
    </xf>
    <xf numFmtId="0" fontId="0" fillId="0" borderId="11" xfId="0" applyFont="1" applyBorder="1" applyAlignment="1" applyProtection="1">
      <alignment horizontal="right" wrapText="1"/>
    </xf>
    <xf numFmtId="0" fontId="0" fillId="0" borderId="22" xfId="0" applyFont="1" applyBorder="1" applyAlignment="1" applyProtection="1"/>
    <xf numFmtId="0" fontId="6" fillId="0" borderId="3" xfId="0" applyFont="1" applyFill="1" applyBorder="1" applyAlignment="1" applyProtection="1"/>
    <xf numFmtId="0" fontId="6" fillId="0" borderId="7" xfId="0" applyFont="1" applyBorder="1" applyAlignment="1" applyProtection="1"/>
    <xf numFmtId="0" fontId="6" fillId="0" borderId="23" xfId="0" applyFont="1" applyBorder="1" applyAlignment="1" applyProtection="1"/>
    <xf numFmtId="0" fontId="6" fillId="0" borderId="8" xfId="0" applyFont="1" applyBorder="1" applyAlignment="1" applyProtection="1"/>
    <xf numFmtId="0" fontId="17" fillId="0" borderId="7" xfId="0" applyFont="1" applyBorder="1" applyAlignment="1" applyProtection="1">
      <alignment horizontal="center" wrapText="1"/>
    </xf>
    <xf numFmtId="0" fontId="6" fillId="0" borderId="3" xfId="0" applyFont="1" applyBorder="1" applyAlignment="1" applyProtection="1"/>
    <xf numFmtId="0" fontId="5" fillId="0" borderId="7" xfId="0" applyFont="1" applyBorder="1" applyAlignment="1" applyProtection="1"/>
    <xf numFmtId="0" fontId="0" fillId="0" borderId="0" xfId="0" applyFont="1" applyBorder="1" applyAlignment="1" applyProtection="1"/>
    <xf numFmtId="0" fontId="6" fillId="0" borderId="0" xfId="0" applyFont="1" applyBorder="1" applyAlignment="1" applyProtection="1"/>
    <xf numFmtId="0" fontId="5" fillId="0" borderId="7" xfId="0" applyFont="1" applyFill="1" applyBorder="1" applyAlignment="1" applyProtection="1"/>
    <xf numFmtId="0" fontId="6" fillId="0" borderId="22" xfId="0" applyFont="1" applyBorder="1" applyAlignment="1" applyProtection="1"/>
    <xf numFmtId="0" fontId="6" fillId="0" borderId="0" xfId="0" applyFont="1" applyAlignment="1" applyProtection="1"/>
    <xf numFmtId="0" fontId="5" fillId="0" borderId="0" xfId="0" applyFont="1" applyBorder="1" applyAlignment="1" applyProtection="1">
      <alignment wrapText="1"/>
    </xf>
    <xf numFmtId="0" fontId="0" fillId="0" borderId="22" xfId="0" applyFont="1" applyFill="1" applyBorder="1" applyAlignment="1" applyProtection="1"/>
    <xf numFmtId="0" fontId="6" fillId="0" borderId="0" xfId="0" applyFont="1" applyFill="1" applyBorder="1" applyAlignment="1" applyProtection="1"/>
    <xf numFmtId="0" fontId="6" fillId="0" borderId="8" xfId="0" applyFont="1" applyFill="1" applyBorder="1" applyAlignment="1" applyProtection="1"/>
    <xf numFmtId="0" fontId="5" fillId="0" borderId="9" xfId="0" applyFont="1" applyBorder="1" applyAlignment="1" applyProtection="1"/>
    <xf numFmtId="0" fontId="6" fillId="0" borderId="25" xfId="0" applyFont="1" applyBorder="1" applyAlignment="1" applyProtection="1"/>
    <xf numFmtId="0" fontId="6" fillId="0" borderId="6" xfId="0" applyFont="1" applyBorder="1" applyAlignment="1" applyProtection="1"/>
    <xf numFmtId="0" fontId="6" fillId="0" borderId="0" xfId="0" applyFont="1" applyAlignment="1" applyProtection="1">
      <alignment horizontal="right" wrapText="1"/>
    </xf>
    <xf numFmtId="0" fontId="6" fillId="0" borderId="0" xfId="0" applyFont="1" applyAlignment="1" applyProtection="1">
      <alignment horizontal="right"/>
    </xf>
    <xf numFmtId="0" fontId="9" fillId="0" borderId="0" xfId="0" applyFont="1" applyAlignment="1" applyProtection="1">
      <alignment horizontal="center"/>
    </xf>
    <xf numFmtId="0" fontId="5" fillId="0" borderId="0" xfId="0" applyFont="1" applyAlignment="1" applyProtection="1"/>
    <xf numFmtId="0" fontId="5"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7" xfId="0" applyFont="1" applyBorder="1" applyAlignment="1" applyProtection="1">
      <alignment vertical="center"/>
    </xf>
    <xf numFmtId="0" fontId="9" fillId="0" borderId="29" xfId="0" applyFont="1" applyFill="1" applyBorder="1" applyAlignment="1">
      <alignment vertical="center" wrapText="1"/>
    </xf>
    <xf numFmtId="0" fontId="6" fillId="0" borderId="30" xfId="0" applyFont="1" applyFill="1" applyBorder="1" applyAlignment="1">
      <alignment vertical="center" wrapText="1"/>
    </xf>
    <xf numFmtId="0" fontId="6" fillId="0" borderId="3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pplyProtection="1">
      <alignment horizontal="right" wrapText="1"/>
    </xf>
    <xf numFmtId="0" fontId="6" fillId="0" borderId="0" xfId="0" applyFont="1" applyBorder="1" applyAlignment="1" applyProtection="1">
      <alignment horizontal="right" wrapText="1"/>
    </xf>
    <xf numFmtId="0" fontId="6" fillId="0" borderId="9" xfId="0" applyFont="1" applyBorder="1" applyAlignment="1" applyProtection="1"/>
    <xf numFmtId="0" fontId="0" fillId="0" borderId="0" xfId="0" applyFont="1" applyAlignment="1" applyProtection="1">
      <alignment horizontal="right" vertical="top" wrapText="1"/>
    </xf>
    <xf numFmtId="0" fontId="0" fillId="0" borderId="0" xfId="0" applyFont="1" applyBorder="1" applyAlignment="1" applyProtection="1">
      <alignment horizontal="right" vertical="top" wrapText="1"/>
    </xf>
    <xf numFmtId="0" fontId="31"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2" fillId="0" borderId="0" xfId="0" applyFont="1" applyAlignment="1">
      <alignment horizontal="left" vertical="center"/>
    </xf>
    <xf numFmtId="0" fontId="18" fillId="0" borderId="0" xfId="4" applyAlignment="1">
      <alignment vertical="center"/>
    </xf>
    <xf numFmtId="0" fontId="35" fillId="0" borderId="0" xfId="0" applyFont="1" applyAlignment="1">
      <alignment vertical="center"/>
    </xf>
    <xf numFmtId="0" fontId="37" fillId="0" borderId="0" xfId="0" applyFont="1" applyAlignment="1">
      <alignment horizontal="left" vertical="center"/>
    </xf>
    <xf numFmtId="0" fontId="8" fillId="0" borderId="0" xfId="0" applyFont="1" applyAlignment="1">
      <alignment vertical="center"/>
    </xf>
    <xf numFmtId="0" fontId="6" fillId="0" borderId="0" xfId="0" applyFont="1" applyAlignment="1">
      <alignment horizontal="left"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0" fillId="0" borderId="15" xfId="0" applyFont="1" applyBorder="1" applyAlignment="1" applyProtection="1">
      <alignment vertical="center"/>
    </xf>
    <xf numFmtId="0" fontId="0" fillId="0" borderId="19" xfId="0" applyFont="1" applyBorder="1" applyAlignment="1" applyProtection="1">
      <alignment vertical="center"/>
    </xf>
    <xf numFmtId="0" fontId="0" fillId="0" borderId="27" xfId="0" applyFont="1" applyBorder="1" applyAlignment="1" applyProtection="1">
      <alignment vertical="center"/>
    </xf>
    <xf numFmtId="0" fontId="2" fillId="0" borderId="11" xfId="0" applyFont="1" applyFill="1" applyBorder="1" applyAlignment="1" applyProtection="1">
      <alignment horizontal="right" vertical="center" wrapText="1"/>
    </xf>
    <xf numFmtId="0" fontId="2" fillId="4" borderId="10" xfId="0" applyFont="1" applyFill="1" applyBorder="1" applyAlignment="1" applyProtection="1">
      <alignment horizontal="right" vertical="center" wrapText="1"/>
    </xf>
    <xf numFmtId="0" fontId="5" fillId="4" borderId="3" xfId="0" applyFont="1" applyFill="1" applyBorder="1" applyAlignment="1" applyProtection="1">
      <alignment horizontal="right" vertical="center" wrapText="1"/>
    </xf>
    <xf numFmtId="0" fontId="11" fillId="4" borderId="3" xfId="0" applyFont="1" applyFill="1" applyBorder="1" applyAlignment="1" applyProtection="1">
      <alignment horizontal="right" vertical="center" wrapText="1"/>
    </xf>
    <xf numFmtId="0" fontId="11" fillId="4" borderId="8"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11" fillId="2" borderId="3"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5" fillId="2" borderId="3" xfId="0" applyFont="1" applyFill="1" applyBorder="1" applyAlignment="1" applyProtection="1">
      <alignment horizontal="right" vertical="center" wrapText="1"/>
      <protection locked="0"/>
    </xf>
    <xf numFmtId="0" fontId="5" fillId="0" borderId="10"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protection locked="0"/>
    </xf>
    <xf numFmtId="0" fontId="6" fillId="0" borderId="3"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8" xfId="0" applyFont="1" applyFill="1" applyBorder="1" applyAlignment="1" applyProtection="1">
      <alignment horizontal="right" vertical="center" wrapText="1"/>
    </xf>
    <xf numFmtId="0" fontId="5" fillId="4" borderId="10" xfId="0" applyFont="1" applyFill="1" applyBorder="1" applyAlignment="1" applyProtection="1">
      <alignment horizontal="right" vertical="center" wrapText="1"/>
    </xf>
    <xf numFmtId="0" fontId="6" fillId="4" borderId="8" xfId="0" applyFont="1" applyFill="1" applyBorder="1" applyAlignment="1" applyProtection="1">
      <alignment horizontal="right" vertical="center" wrapText="1"/>
    </xf>
    <xf numFmtId="0" fontId="0" fillId="0" borderId="3" xfId="0" applyFont="1" applyFill="1" applyBorder="1" applyAlignment="1" applyProtection="1">
      <alignment horizontal="right" vertical="center" wrapText="1"/>
    </xf>
    <xf numFmtId="0" fontId="5" fillId="2" borderId="20" xfId="0" applyFont="1" applyFill="1" applyBorder="1" applyAlignment="1" applyProtection="1">
      <alignment horizontal="right" vertical="center" wrapText="1"/>
    </xf>
    <xf numFmtId="0" fontId="5" fillId="2" borderId="3" xfId="0" applyFont="1" applyFill="1" applyBorder="1" applyAlignment="1" applyProtection="1">
      <alignment horizontal="right" vertical="center" wrapText="1"/>
    </xf>
    <xf numFmtId="0" fontId="0" fillId="0" borderId="10" xfId="0" applyFont="1" applyFill="1" applyBorder="1" applyAlignment="1" applyProtection="1">
      <alignment horizontal="right" vertical="center" wrapText="1"/>
    </xf>
    <xf numFmtId="0" fontId="5" fillId="4" borderId="20" xfId="0"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5" fillId="2" borderId="20" xfId="0" applyFont="1" applyFill="1" applyBorder="1" applyAlignment="1" applyProtection="1">
      <alignment horizontal="right" vertical="center" wrapText="1"/>
      <protection locked="0"/>
    </xf>
    <xf numFmtId="0" fontId="5" fillId="0" borderId="20" xfId="0" applyFont="1" applyFill="1" applyBorder="1" applyAlignment="1" applyProtection="1">
      <alignment horizontal="right" vertical="center" wrapText="1"/>
    </xf>
    <xf numFmtId="0" fontId="5" fillId="4" borderId="24" xfId="0" applyFont="1" applyFill="1" applyBorder="1" applyAlignment="1" applyProtection="1">
      <alignment horizontal="right" vertical="center" wrapText="1"/>
    </xf>
    <xf numFmtId="0" fontId="5" fillId="4" borderId="25" xfId="0" applyFont="1" applyFill="1" applyBorder="1" applyAlignment="1" applyProtection="1">
      <alignment horizontal="right" vertical="center" wrapText="1"/>
    </xf>
    <xf numFmtId="0" fontId="6" fillId="4" borderId="6" xfId="0" applyFont="1" applyFill="1" applyBorder="1" applyAlignment="1" applyProtection="1">
      <alignment horizontal="right" vertical="center" wrapText="1"/>
    </xf>
    <xf numFmtId="0" fontId="0" fillId="0" borderId="24" xfId="0" applyFont="1" applyFill="1" applyBorder="1" applyAlignment="1" applyProtection="1">
      <alignment horizontal="right" vertical="center" wrapText="1"/>
    </xf>
    <xf numFmtId="0" fontId="0" fillId="0" borderId="25" xfId="0" applyFont="1" applyFill="1" applyBorder="1" applyAlignment="1" applyProtection="1">
      <alignment horizontal="right" vertical="center" wrapText="1"/>
    </xf>
    <xf numFmtId="0" fontId="5" fillId="2" borderId="25" xfId="0" applyFont="1" applyFill="1" applyBorder="1" applyAlignment="1" applyProtection="1">
      <alignment horizontal="right" vertical="center" wrapText="1"/>
      <protection locked="0"/>
    </xf>
    <xf numFmtId="0" fontId="5" fillId="2" borderId="26" xfId="0" applyFont="1" applyFill="1" applyBorder="1" applyAlignment="1" applyProtection="1">
      <alignment horizontal="right" vertical="center" wrapText="1"/>
    </xf>
    <xf numFmtId="0" fontId="5" fillId="2" borderId="25" xfId="0" applyFont="1" applyFill="1" applyBorder="1" applyAlignment="1" applyProtection="1">
      <alignment horizontal="right" vertical="center" wrapText="1"/>
    </xf>
    <xf numFmtId="0" fontId="2" fillId="0" borderId="23" xfId="0" applyFont="1" applyFill="1" applyBorder="1" applyAlignment="1" applyProtection="1">
      <alignment horizontal="right" vertical="center" wrapText="1"/>
    </xf>
    <xf numFmtId="0" fontId="11" fillId="0" borderId="3" xfId="0"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xf>
    <xf numFmtId="0" fontId="11" fillId="0" borderId="23" xfId="0" applyFont="1" applyFill="1" applyBorder="1" applyAlignment="1" applyProtection="1">
      <alignment horizontal="right" vertical="center" wrapText="1"/>
    </xf>
    <xf numFmtId="0" fontId="5" fillId="0" borderId="0" xfId="0" applyFont="1" applyFill="1" applyBorder="1" applyAlignment="1" applyProtection="1">
      <alignment wrapText="1"/>
    </xf>
    <xf numFmtId="0" fontId="8" fillId="2" borderId="13" xfId="0" applyFont="1" applyFill="1" applyBorder="1" applyAlignment="1" applyProtection="1">
      <alignment horizontal="center" wrapText="1"/>
    </xf>
    <xf numFmtId="0" fontId="6" fillId="0" borderId="0" xfId="0" applyFont="1" applyFill="1" applyAlignment="1" applyProtection="1">
      <alignment horizontal="right" vertical="center" wrapText="1"/>
    </xf>
    <xf numFmtId="0" fontId="6" fillId="0" borderId="23" xfId="0" applyFont="1" applyFill="1" applyBorder="1" applyAlignment="1" applyProtection="1">
      <alignment horizontal="right" vertical="center" wrapText="1"/>
    </xf>
    <xf numFmtId="0" fontId="6" fillId="0" borderId="28"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6" fillId="2" borderId="0" xfId="0" applyFont="1" applyFill="1" applyAlignment="1" applyProtection="1">
      <alignment horizontal="right" vertical="center" wrapText="1"/>
    </xf>
    <xf numFmtId="0" fontId="6" fillId="2" borderId="3" xfId="0" applyFont="1" applyFill="1" applyBorder="1" applyAlignment="1" applyProtection="1">
      <alignment horizontal="right" vertical="center" wrapText="1"/>
    </xf>
    <xf numFmtId="0" fontId="6" fillId="2" borderId="20" xfId="0" applyFont="1" applyFill="1" applyBorder="1" applyAlignment="1" applyProtection="1">
      <alignment horizontal="right" vertical="center" wrapText="1"/>
    </xf>
    <xf numFmtId="0" fontId="6" fillId="2" borderId="8" xfId="0" applyFont="1" applyFill="1" applyBorder="1" applyAlignment="1" applyProtection="1">
      <alignment horizontal="right" vertical="center" wrapText="1"/>
    </xf>
    <xf numFmtId="0" fontId="6" fillId="0" borderId="20"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right" vertical="center" wrapText="1"/>
    </xf>
    <xf numFmtId="0" fontId="6" fillId="2" borderId="25" xfId="0" applyFont="1" applyFill="1" applyBorder="1" applyAlignment="1" applyProtection="1">
      <alignment horizontal="right" vertical="center" wrapText="1"/>
    </xf>
    <xf numFmtId="0" fontId="6" fillId="2" borderId="2"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8" fillId="2" borderId="12" xfId="0" applyFont="1" applyFill="1" applyBorder="1" applyAlignment="1" applyProtection="1">
      <alignment wrapText="1"/>
    </xf>
    <xf numFmtId="0" fontId="8" fillId="2" borderId="13" xfId="0" applyFont="1" applyFill="1" applyBorder="1" applyAlignment="1" applyProtection="1">
      <alignment wrapText="1"/>
    </xf>
    <xf numFmtId="0" fontId="8" fillId="2" borderId="14" xfId="0" applyFont="1" applyFill="1" applyBorder="1" applyAlignment="1" applyProtection="1">
      <alignment wrapText="1"/>
    </xf>
    <xf numFmtId="0" fontId="0" fillId="0" borderId="0" xfId="0" applyAlignment="1" applyProtection="1"/>
    <xf numFmtId="0" fontId="11" fillId="5" borderId="31" xfId="0" applyFont="1" applyFill="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16" fillId="0" borderId="0" xfId="0" applyFont="1" applyAlignment="1" applyProtection="1">
      <alignment vertical="center" wrapText="1"/>
    </xf>
    <xf numFmtId="0" fontId="6" fillId="0" borderId="0" xfId="0" applyFont="1" applyFill="1" applyAlignment="1" applyProtection="1">
      <alignment horizontal="center"/>
    </xf>
    <xf numFmtId="0" fontId="5" fillId="8" borderId="3" xfId="0" applyFont="1" applyFill="1" applyBorder="1" applyAlignment="1" applyProtection="1">
      <alignment horizontal="right" vertical="center" wrapText="1"/>
    </xf>
    <xf numFmtId="0" fontId="9" fillId="0" borderId="2" xfId="0" applyFont="1" applyBorder="1" applyAlignment="1" applyProtection="1">
      <alignment horizontal="center"/>
    </xf>
    <xf numFmtId="0" fontId="6" fillId="0" borderId="2" xfId="0" applyFont="1" applyBorder="1" applyAlignment="1" applyProtection="1">
      <alignment horizontal="left" vertical="center" wrapText="1"/>
    </xf>
    <xf numFmtId="0" fontId="9" fillId="0" borderId="0" xfId="0" applyFont="1" applyAlignment="1" applyProtection="1">
      <alignment horizontal="center" vertical="center"/>
    </xf>
    <xf numFmtId="0" fontId="0" fillId="0" borderId="0" xfId="0" applyAlignment="1" applyProtection="1">
      <alignment vertical="center"/>
    </xf>
    <xf numFmtId="0" fontId="11" fillId="0" borderId="3" xfId="0" applyFont="1" applyFill="1" applyBorder="1" applyAlignment="1" applyProtection="1">
      <alignment horizontal="right" vertical="center" wrapText="1"/>
      <protection locked="0"/>
    </xf>
    <xf numFmtId="0" fontId="11" fillId="2" borderId="3" xfId="0" applyFont="1" applyFill="1" applyBorder="1" applyAlignment="1" applyProtection="1">
      <alignment horizontal="right" vertical="center" wrapText="1"/>
      <protection locked="0"/>
    </xf>
    <xf numFmtId="0" fontId="6" fillId="0" borderId="0" xfId="0" applyFont="1" applyAlignment="1" applyProtection="1">
      <alignment horizontal="right" wrapText="1"/>
      <protection locked="0"/>
    </xf>
    <xf numFmtId="0" fontId="5" fillId="0" borderId="10" xfId="0" applyFont="1" applyFill="1" applyBorder="1" applyAlignment="1" applyProtection="1">
      <alignment horizontal="left" wrapText="1"/>
    </xf>
    <xf numFmtId="0" fontId="5" fillId="0" borderId="3" xfId="0" applyFont="1" applyFill="1" applyBorder="1" applyAlignment="1" applyProtection="1">
      <alignment horizontal="left" wrapText="1"/>
    </xf>
    <xf numFmtId="0" fontId="5" fillId="0" borderId="16" xfId="0" applyFont="1" applyFill="1" applyBorder="1" applyAlignment="1" applyProtection="1">
      <alignment horizontal="left" wrapText="1"/>
    </xf>
    <xf numFmtId="0" fontId="5" fillId="0" borderId="10" xfId="0" applyFont="1" applyBorder="1" applyAlignment="1" applyProtection="1">
      <alignment horizontal="left" wrapText="1"/>
    </xf>
    <xf numFmtId="0" fontId="5" fillId="0" borderId="3" xfId="0" applyFont="1" applyBorder="1" applyAlignment="1" applyProtection="1">
      <alignment horizontal="left" wrapText="1"/>
    </xf>
    <xf numFmtId="0" fontId="5" fillId="0" borderId="16" xfId="0" applyFont="1" applyBorder="1" applyAlignment="1" applyProtection="1">
      <alignment horizontal="left" wrapText="1"/>
    </xf>
    <xf numFmtId="0" fontId="5" fillId="0" borderId="24" xfId="0" applyFont="1" applyBorder="1" applyAlignment="1" applyProtection="1">
      <alignment horizontal="left" wrapText="1"/>
    </xf>
    <xf numFmtId="0" fontId="5" fillId="0" borderId="25" xfId="0" applyFont="1" applyBorder="1" applyAlignment="1" applyProtection="1">
      <alignment horizontal="left" wrapText="1"/>
    </xf>
    <xf numFmtId="0" fontId="5" fillId="0" borderId="32" xfId="0" applyFont="1" applyBorder="1" applyAlignment="1" applyProtection="1">
      <alignment horizontal="left" wrapText="1"/>
    </xf>
    <xf numFmtId="0" fontId="23" fillId="0" borderId="7" xfId="0" applyFont="1" applyFill="1" applyBorder="1" applyAlignment="1" applyProtection="1">
      <alignment horizontal="center" vertical="center" wrapText="1"/>
    </xf>
    <xf numFmtId="0" fontId="16" fillId="0" borderId="7" xfId="0" applyFont="1" applyBorder="1" applyAlignment="1" applyProtection="1">
      <alignment horizontal="left" vertical="center" wrapText="1"/>
    </xf>
    <xf numFmtId="0" fontId="5" fillId="0" borderId="7" xfId="0" applyFont="1" applyFill="1" applyBorder="1" applyAlignment="1" applyProtection="1">
      <alignment horizontal="left" wrapText="1"/>
    </xf>
    <xf numFmtId="0" fontId="0" fillId="0" borderId="7" xfId="0" applyFont="1" applyBorder="1" applyAlignment="1" applyProtection="1"/>
    <xf numFmtId="0" fontId="24" fillId="0" borderId="7" xfId="0" applyFont="1" applyBorder="1" applyAlignment="1" applyProtection="1">
      <alignment wrapText="1"/>
    </xf>
    <xf numFmtId="0" fontId="24" fillId="0" borderId="7" xfId="0" applyFont="1" applyBorder="1" applyAlignment="1" applyProtection="1">
      <alignment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wrapText="1"/>
    </xf>
    <xf numFmtId="0" fontId="11" fillId="0" borderId="7" xfId="0" applyFont="1" applyBorder="1" applyAlignment="1" applyProtection="1">
      <alignment vertical="center" wrapText="1"/>
    </xf>
    <xf numFmtId="0" fontId="5" fillId="0" borderId="7" xfId="0" applyFont="1" applyBorder="1" applyAlignment="1" applyProtection="1">
      <alignment vertical="center" wrapText="1"/>
    </xf>
    <xf numFmtId="0" fontId="24" fillId="0" borderId="7" xfId="0" applyFont="1" applyFill="1" applyBorder="1" applyAlignment="1" applyProtection="1">
      <alignment vertical="center" wrapText="1"/>
    </xf>
    <xf numFmtId="0" fontId="5" fillId="0" borderId="7" xfId="0" applyFont="1" applyBorder="1" applyAlignment="1" applyProtection="1">
      <alignment horizontal="left" vertical="center" wrapText="1"/>
    </xf>
    <xf numFmtId="0" fontId="11" fillId="0" borderId="7" xfId="0" applyFont="1" applyFill="1" applyBorder="1" applyAlignment="1" applyProtection="1">
      <alignment vertical="center" wrapText="1"/>
    </xf>
    <xf numFmtId="0" fontId="0" fillId="0" borderId="7" xfId="0" applyFont="1" applyBorder="1" applyAlignment="1" applyProtection="1">
      <alignment vertical="center"/>
    </xf>
    <xf numFmtId="0" fontId="11" fillId="0" borderId="7" xfId="0" applyFont="1" applyBorder="1" applyAlignment="1" applyProtection="1">
      <alignment horizontal="left" vertical="center" wrapText="1"/>
    </xf>
    <xf numFmtId="0" fontId="5" fillId="0" borderId="7" xfId="0" applyFont="1" applyBorder="1" applyAlignment="1" applyProtection="1">
      <alignment horizontal="left" wrapText="1"/>
    </xf>
    <xf numFmtId="0" fontId="11" fillId="0" borderId="7" xfId="0" applyFont="1" applyFill="1" applyBorder="1" applyAlignment="1" applyProtection="1">
      <alignment horizontal="left" vertical="center" wrapText="1"/>
    </xf>
    <xf numFmtId="0" fontId="5" fillId="0" borderId="9" xfId="0" applyFont="1" applyBorder="1" applyAlignment="1" applyProtection="1">
      <alignment horizontal="left" vertical="center" wrapText="1"/>
    </xf>
    <xf numFmtId="0" fontId="2" fillId="0" borderId="11" xfId="0" applyFont="1" applyFill="1" applyBorder="1" applyAlignment="1" applyProtection="1">
      <alignment horizontal="center" wrapText="1"/>
    </xf>
    <xf numFmtId="0" fontId="2" fillId="0" borderId="23" xfId="0" applyFont="1" applyFill="1" applyBorder="1" applyAlignment="1" applyProtection="1">
      <alignment horizontal="center" wrapText="1"/>
    </xf>
    <xf numFmtId="0" fontId="2" fillId="0" borderId="33" xfId="0" applyFont="1" applyFill="1" applyBorder="1" applyAlignment="1" applyProtection="1">
      <alignment horizontal="center" wrapText="1"/>
    </xf>
    <xf numFmtId="0" fontId="24" fillId="0" borderId="10" xfId="0" applyFont="1" applyBorder="1" applyAlignment="1" applyProtection="1">
      <alignment horizontal="justify" wrapText="1"/>
    </xf>
    <xf numFmtId="0" fontId="24" fillId="0" borderId="3" xfId="0" applyFont="1" applyBorder="1" applyAlignment="1" applyProtection="1">
      <alignment horizontal="justify" wrapText="1"/>
    </xf>
    <xf numFmtId="0" fontId="24" fillId="0" borderId="16" xfId="0" applyFont="1" applyBorder="1" applyAlignment="1" applyProtection="1">
      <alignment horizontal="justify" wrapText="1"/>
    </xf>
    <xf numFmtId="0" fontId="19" fillId="0" borderId="10" xfId="4" applyFont="1" applyBorder="1" applyAlignment="1" applyProtection="1">
      <alignment horizontal="center" wrapText="1"/>
    </xf>
    <xf numFmtId="0" fontId="19" fillId="0" borderId="3" xfId="4" applyFont="1" applyBorder="1" applyAlignment="1" applyProtection="1">
      <alignment horizontal="center" wrapText="1"/>
    </xf>
    <xf numFmtId="0" fontId="19" fillId="0" borderId="16" xfId="4" applyFont="1" applyBorder="1" applyAlignment="1" applyProtection="1">
      <alignment horizontal="center" wrapText="1"/>
    </xf>
    <xf numFmtId="0" fontId="0" fillId="0" borderId="10" xfId="0" applyFont="1" applyBorder="1" applyAlignment="1" applyProtection="1"/>
    <xf numFmtId="0" fontId="0" fillId="0" borderId="3" xfId="0" applyFont="1" applyBorder="1" applyAlignment="1" applyProtection="1"/>
    <xf numFmtId="0" fontId="0" fillId="0" borderId="16" xfId="0" applyFont="1" applyBorder="1" applyAlignment="1" applyProtection="1"/>
    <xf numFmtId="0" fontId="2" fillId="0" borderId="33"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6" fillId="0" borderId="10"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wrapText="1"/>
    </xf>
    <xf numFmtId="0" fontId="0" fillId="0" borderId="32" xfId="0"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0" fontId="2" fillId="4" borderId="3" xfId="0" applyFont="1" applyFill="1" applyBorder="1" applyAlignment="1" applyProtection="1">
      <alignment horizontal="right" vertical="center" wrapText="1"/>
    </xf>
    <xf numFmtId="0" fontId="0" fillId="0" borderId="0" xfId="0" applyAlignment="1">
      <alignment horizontal="left"/>
    </xf>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0" fillId="5" borderId="0" xfId="0" applyFill="1" applyAlignment="1">
      <alignment horizontal="center" vertical="center"/>
    </xf>
    <xf numFmtId="0" fontId="8" fillId="7" borderId="19" xfId="0" applyFont="1" applyFill="1" applyBorder="1" applyAlignment="1" applyProtection="1">
      <alignment horizontal="center" wrapText="1"/>
    </xf>
    <xf numFmtId="0" fontId="8" fillId="7" borderId="13" xfId="0" applyFont="1" applyFill="1" applyBorder="1" applyAlignment="1" applyProtection="1">
      <alignment horizontal="center" wrapText="1"/>
    </xf>
    <xf numFmtId="0" fontId="8" fillId="5" borderId="13"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7" borderId="12" xfId="0" applyFont="1" applyFill="1" applyBorder="1" applyAlignment="1" applyProtection="1">
      <alignment horizontal="center"/>
    </xf>
    <xf numFmtId="0" fontId="8" fillId="7" borderId="13" xfId="0" applyFont="1" applyFill="1" applyBorder="1" applyAlignment="1" applyProtection="1">
      <alignment horizontal="center"/>
    </xf>
    <xf numFmtId="0" fontId="8" fillId="7" borderId="14" xfId="0" applyFont="1" applyFill="1" applyBorder="1" applyAlignment="1" applyProtection="1">
      <alignment horizontal="center"/>
    </xf>
    <xf numFmtId="0" fontId="5" fillId="0" borderId="0" xfId="0" applyFont="1" applyBorder="1" applyAlignment="1" applyProtection="1">
      <alignment vertical="center" wrapText="1"/>
    </xf>
    <xf numFmtId="0" fontId="0" fillId="0" borderId="0" xfId="0" applyFont="1" applyBorder="1" applyAlignment="1" applyProtection="1">
      <alignment vertical="center" wrapText="1"/>
    </xf>
    <xf numFmtId="0" fontId="0" fillId="0" borderId="8" xfId="0" applyFont="1" applyBorder="1" applyAlignment="1" applyProtection="1">
      <alignment vertical="center" wrapText="1"/>
    </xf>
    <xf numFmtId="0" fontId="16" fillId="0" borderId="0" xfId="0" applyFont="1" applyBorder="1" applyAlignment="1" applyProtection="1">
      <alignment vertical="center" wrapText="1"/>
    </xf>
    <xf numFmtId="0" fontId="6" fillId="0" borderId="0" xfId="0" applyFont="1" applyAlignment="1" applyProtection="1">
      <alignment horizontal="left" vertical="center" wrapText="1"/>
    </xf>
    <xf numFmtId="0" fontId="6" fillId="0" borderId="8" xfId="0" applyFont="1" applyBorder="1" applyAlignment="1" applyProtection="1">
      <alignment horizontal="left" vertical="center" wrapText="1"/>
    </xf>
    <xf numFmtId="0" fontId="17" fillId="0" borderId="9"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6" fillId="0" borderId="8" xfId="0" applyFont="1" applyBorder="1" applyAlignment="1" applyProtection="1">
      <alignment vertical="center" wrapText="1"/>
    </xf>
    <xf numFmtId="0" fontId="15"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6" fillId="0" borderId="2"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0" borderId="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5" fillId="0" borderId="7"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16"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6" fillId="0" borderId="0" xfId="0" applyFont="1" applyFill="1" applyAlignment="1" applyProtection="1">
      <alignment horizontal="left" vertical="center" wrapText="1"/>
    </xf>
    <xf numFmtId="0" fontId="6"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0" borderId="8" xfId="0" applyFont="1" applyBorder="1" applyAlignment="1" applyProtection="1">
      <alignment vertical="center" wrapText="1"/>
    </xf>
    <xf numFmtId="0" fontId="8" fillId="6" borderId="12" xfId="0" applyFont="1" applyFill="1" applyBorder="1" applyAlignment="1" applyProtection="1">
      <alignment horizontal="center"/>
    </xf>
    <xf numFmtId="0" fontId="8" fillId="6" borderId="13" xfId="0" applyFont="1" applyFill="1" applyBorder="1" applyAlignment="1" applyProtection="1">
      <alignment horizontal="center"/>
    </xf>
    <xf numFmtId="0" fontId="8" fillId="6" borderId="14" xfId="0" applyFont="1" applyFill="1" applyBorder="1" applyAlignment="1" applyProtection="1">
      <alignment horizontal="center"/>
    </xf>
    <xf numFmtId="0" fontId="5" fillId="0" borderId="0" xfId="0" applyFont="1" applyFill="1" applyAlignment="1" applyProtection="1">
      <alignment vertical="center" wrapText="1"/>
    </xf>
    <xf numFmtId="0" fontId="16" fillId="0" borderId="0" xfId="0" applyFont="1" applyFill="1" applyAlignment="1" applyProtection="1">
      <alignment vertical="center" wrapText="1"/>
    </xf>
    <xf numFmtId="0" fontId="16" fillId="0" borderId="8" xfId="0" applyFont="1" applyFill="1" applyBorder="1" applyAlignment="1" applyProtection="1">
      <alignment vertical="center" wrapText="1"/>
    </xf>
    <xf numFmtId="0" fontId="6" fillId="0" borderId="0" xfId="0" applyFont="1" applyFill="1" applyBorder="1" applyAlignment="1" applyProtection="1">
      <alignment horizontal="justify" vertical="center" wrapText="1"/>
    </xf>
    <xf numFmtId="0" fontId="6" fillId="0" borderId="8" xfId="0" applyFont="1" applyFill="1" applyBorder="1" applyAlignment="1" applyProtection="1">
      <alignment horizontal="justify" vertical="center" wrapText="1"/>
    </xf>
    <xf numFmtId="0" fontId="6" fillId="0" borderId="0" xfId="0" applyFont="1" applyBorder="1" applyAlignment="1" applyProtection="1">
      <alignment vertical="center" wrapText="1"/>
    </xf>
    <xf numFmtId="0" fontId="6" fillId="4" borderId="3" xfId="0" applyFont="1" applyFill="1" applyBorder="1" applyAlignment="1" applyProtection="1">
      <alignment horizontal="right" vertical="center" wrapText="1"/>
    </xf>
    <xf numFmtId="0" fontId="6" fillId="4" borderId="25" xfId="0" applyFont="1" applyFill="1" applyBorder="1" applyAlignment="1" applyProtection="1">
      <alignment horizontal="right" vertical="center" wrapText="1"/>
    </xf>
    <xf numFmtId="0" fontId="11" fillId="0" borderId="28" xfId="0" applyFont="1" applyFill="1" applyBorder="1" applyAlignment="1" applyProtection="1">
      <alignment horizontal="right" vertical="center" wrapText="1"/>
      <protection locked="0"/>
    </xf>
    <xf numFmtId="0" fontId="11" fillId="2" borderId="20" xfId="0" applyFont="1" applyFill="1" applyBorder="1" applyAlignment="1" applyProtection="1">
      <alignment horizontal="right" vertical="center" wrapText="1"/>
      <protection locked="0"/>
    </xf>
    <xf numFmtId="0" fontId="5" fillId="0" borderId="20" xfId="0" applyFont="1" applyFill="1" applyBorder="1" applyAlignment="1" applyProtection="1">
      <alignment horizontal="right" vertical="center" wrapText="1"/>
      <protection locked="0"/>
    </xf>
    <xf numFmtId="0" fontId="5" fillId="8" borderId="20" xfId="0" applyFont="1" applyFill="1" applyBorder="1" applyAlignment="1" applyProtection="1">
      <alignment horizontal="right" vertical="center" wrapText="1"/>
      <protection locked="0"/>
    </xf>
    <xf numFmtId="0" fontId="5" fillId="2" borderId="26" xfId="0" applyFont="1" applyFill="1" applyBorder="1" applyAlignment="1" applyProtection="1">
      <alignment horizontal="right" vertical="center" wrapText="1"/>
      <protection locked="0"/>
    </xf>
    <xf numFmtId="0" fontId="5" fillId="0" borderId="0" xfId="0" applyFont="1" applyFill="1" applyBorder="1" applyAlignment="1" applyProtection="1">
      <alignment wrapText="1"/>
      <protection locked="0"/>
    </xf>
  </cellXfs>
  <cellStyles count="5">
    <cellStyle name="Hyperlink" xfId="4" builtinId="8"/>
    <cellStyle name="Normal" xfId="0" builtinId="0"/>
    <cellStyle name="Normal 2" xfId="2" xr:uid="{00000000-0005-0000-0000-000002000000}"/>
    <cellStyle name="Normal 2 2" xfId="3" xr:uid="{00000000-0005-0000-0000-000003000000}"/>
    <cellStyle name="Normal 3" xfId="1" xr:uid="{00000000-0005-0000-0000-000004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CE6F1"/>
      <color rgb="FF95B3D7"/>
      <color rgb="FFC4E59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3</xdr:row>
          <xdr:rowOff>962025</xdr:rowOff>
        </xdr:from>
        <xdr:to>
          <xdr:col>8</xdr:col>
          <xdr:colOff>2847975</xdr:colOff>
          <xdr:row>3</xdr:row>
          <xdr:rowOff>1714500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B3" sqref="B3"/>
    </sheetView>
  </sheetViews>
  <sheetFormatPr defaultRowHeight="12.75" x14ac:dyDescent="0.2"/>
  <cols>
    <col min="2" max="2" width="14.5703125" customWidth="1"/>
    <col min="5" max="5" width="19" bestFit="1" customWidth="1"/>
  </cols>
  <sheetData>
    <row r="2" spans="2:5" ht="25.5" x14ac:dyDescent="0.2">
      <c r="B2" s="3" t="s">
        <v>3</v>
      </c>
      <c r="E2" s="1" t="s">
        <v>14</v>
      </c>
    </row>
    <row r="3" spans="2:5" x14ac:dyDescent="0.2">
      <c r="B3" s="2" t="s">
        <v>32</v>
      </c>
      <c r="E3" s="89" t="s">
        <v>2</v>
      </c>
    </row>
    <row r="4" spans="2:5" x14ac:dyDescent="0.2">
      <c r="E4" s="89" t="s">
        <v>15</v>
      </c>
    </row>
    <row r="5" spans="2:5" x14ac:dyDescent="0.2">
      <c r="E5" s="89" t="s">
        <v>16</v>
      </c>
    </row>
    <row r="6" spans="2:5" x14ac:dyDescent="0.2">
      <c r="E6" s="89" t="s">
        <v>17</v>
      </c>
    </row>
    <row r="7" spans="2:5" x14ac:dyDescent="0.2">
      <c r="E7" s="89" t="s">
        <v>18</v>
      </c>
    </row>
    <row r="8" spans="2:5" x14ac:dyDescent="0.2">
      <c r="E8" s="89" t="s">
        <v>145</v>
      </c>
    </row>
    <row r="9" spans="2:5" x14ac:dyDescent="0.2">
      <c r="E9" s="89" t="s">
        <v>146</v>
      </c>
    </row>
    <row r="10" spans="2:5" x14ac:dyDescent="0.2">
      <c r="E10" s="89" t="s">
        <v>277</v>
      </c>
    </row>
    <row r="11" spans="2:5" x14ac:dyDescent="0.2">
      <c r="E11" s="89" t="s">
        <v>19</v>
      </c>
    </row>
    <row r="12" spans="2:5" x14ac:dyDescent="0.2">
      <c r="E12" s="89" t="s">
        <v>20</v>
      </c>
    </row>
    <row r="13" spans="2:5" x14ac:dyDescent="0.2">
      <c r="E13" s="89" t="s">
        <v>21</v>
      </c>
    </row>
    <row r="14" spans="2:5" x14ac:dyDescent="0.2">
      <c r="E14" s="89" t="s">
        <v>22</v>
      </c>
    </row>
    <row r="15" spans="2:5" x14ac:dyDescent="0.2">
      <c r="E15" s="89" t="s">
        <v>23</v>
      </c>
    </row>
    <row r="16" spans="2:5" x14ac:dyDescent="0.2">
      <c r="E16" s="89" t="s">
        <v>278</v>
      </c>
    </row>
    <row r="17" spans="5:5" x14ac:dyDescent="0.2">
      <c r="E17" s="89" t="s">
        <v>24</v>
      </c>
    </row>
    <row r="18" spans="5:5" x14ac:dyDescent="0.2">
      <c r="E18" s="89" t="s">
        <v>25</v>
      </c>
    </row>
    <row r="19" spans="5:5" x14ac:dyDescent="0.2">
      <c r="E19" s="89" t="s">
        <v>26</v>
      </c>
    </row>
    <row r="20" spans="5:5" x14ac:dyDescent="0.2">
      <c r="E20" s="89" t="s">
        <v>323</v>
      </c>
    </row>
    <row r="21" spans="5:5" x14ac:dyDescent="0.2">
      <c r="E21" s="89" t="s">
        <v>27</v>
      </c>
    </row>
    <row r="22" spans="5:5" x14ac:dyDescent="0.2">
      <c r="E22" s="89" t="s">
        <v>28</v>
      </c>
    </row>
    <row r="23" spans="5:5" x14ac:dyDescent="0.2">
      <c r="E23" s="89" t="s">
        <v>29</v>
      </c>
    </row>
    <row r="24" spans="5:5" x14ac:dyDescent="0.2">
      <c r="E24" s="89" t="s">
        <v>30</v>
      </c>
    </row>
    <row r="25" spans="5:5" x14ac:dyDescent="0.2">
      <c r="E25" s="89" t="s">
        <v>31</v>
      </c>
    </row>
    <row r="26" spans="5:5" x14ac:dyDescent="0.2">
      <c r="E26" s="89" t="s">
        <v>147</v>
      </c>
    </row>
    <row r="27" spans="5:5" x14ac:dyDescent="0.2">
      <c r="E27" s="89" t="s">
        <v>279</v>
      </c>
    </row>
    <row r="28" spans="5:5" x14ac:dyDescent="0.2">
      <c r="E28" s="89" t="s">
        <v>32</v>
      </c>
    </row>
    <row r="29" spans="5:5" x14ac:dyDescent="0.2">
      <c r="E29" s="89" t="s">
        <v>33</v>
      </c>
    </row>
    <row r="30" spans="5:5" x14ac:dyDescent="0.2">
      <c r="E30" s="89" t="s">
        <v>34</v>
      </c>
    </row>
    <row r="31" spans="5:5" x14ac:dyDescent="0.2">
      <c r="E31" s="89" t="s">
        <v>35</v>
      </c>
    </row>
    <row r="32" spans="5:5" x14ac:dyDescent="0.2">
      <c r="E32" s="89" t="s">
        <v>36</v>
      </c>
    </row>
    <row r="33" spans="5:5" x14ac:dyDescent="0.2">
      <c r="E33" s="89" t="s">
        <v>37</v>
      </c>
    </row>
    <row r="34" spans="5:5" x14ac:dyDescent="0.2">
      <c r="E34" s="89" t="s">
        <v>38</v>
      </c>
    </row>
    <row r="35" spans="5:5" x14ac:dyDescent="0.2">
      <c r="E35" s="89" t="s">
        <v>44</v>
      </c>
    </row>
    <row r="36" spans="5:5" x14ac:dyDescent="0.2">
      <c r="E36" s="89" t="s">
        <v>39</v>
      </c>
    </row>
    <row r="37" spans="5:5" x14ac:dyDescent="0.2">
      <c r="E37" s="89" t="s">
        <v>40</v>
      </c>
    </row>
    <row r="38" spans="5:5" x14ac:dyDescent="0.2">
      <c r="E38" s="89" t="s">
        <v>41</v>
      </c>
    </row>
    <row r="39" spans="5:5" x14ac:dyDescent="0.2">
      <c r="E39" s="89" t="s">
        <v>148</v>
      </c>
    </row>
    <row r="40" spans="5:5" x14ac:dyDescent="0.2">
      <c r="E40" s="89" t="s">
        <v>42</v>
      </c>
    </row>
    <row r="41" spans="5:5" x14ac:dyDescent="0.2">
      <c r="E41" s="89" t="s">
        <v>280</v>
      </c>
    </row>
    <row r="42" spans="5:5" x14ac:dyDescent="0.2">
      <c r="E42" s="89" t="s">
        <v>281</v>
      </c>
    </row>
    <row r="43" spans="5:5" x14ac:dyDescent="0.2">
      <c r="E43" s="89" t="s">
        <v>43</v>
      </c>
    </row>
    <row r="44" spans="5:5" x14ac:dyDescent="0.2">
      <c r="E44" s="89" t="s">
        <v>282</v>
      </c>
    </row>
    <row r="45" spans="5:5" x14ac:dyDescent="0.2">
      <c r="E45" s="89" t="s">
        <v>283</v>
      </c>
    </row>
    <row r="46" spans="5:5" x14ac:dyDescent="0.2">
      <c r="E46" s="89" t="s">
        <v>284</v>
      </c>
    </row>
    <row r="47" spans="5:5" x14ac:dyDescent="0.2">
      <c r="E47" s="89" t="s">
        <v>285</v>
      </c>
    </row>
  </sheetData>
  <sheetProtection algorithmName="SHA-512" hashValue="2uW4qQT8sQ5ojd1sUFX8Ds7oIgLBxIcNMU7Q6RFBql7rUzS1Uhs87566797DTjJ149sAXP5Ffab7bwSr/kCpIQ==" saltValue="tTai8h/aHa2AFm+hEGYPlg=="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4"/>
  <sheetViews>
    <sheetView zoomScale="85" zoomScaleNormal="85" workbookViewId="0">
      <selection activeCell="B7" sqref="B7"/>
    </sheetView>
  </sheetViews>
  <sheetFormatPr defaultColWidth="9.140625" defaultRowHeight="12.75" x14ac:dyDescent="0.2"/>
  <cols>
    <col min="1" max="1" width="17.28515625" style="6" customWidth="1"/>
    <col min="2" max="2" width="74" style="6" customWidth="1"/>
    <col min="3" max="16384" width="9.140625" style="6"/>
  </cols>
  <sheetData>
    <row r="1" spans="1:2" ht="15" x14ac:dyDescent="0.25">
      <c r="B1" s="4" t="s">
        <v>45</v>
      </c>
    </row>
    <row r="2" spans="1:2" ht="13.5" thickBot="1" x14ac:dyDescent="0.25"/>
    <row r="3" spans="1:2" ht="30.75" thickBot="1" x14ac:dyDescent="0.25">
      <c r="A3" s="8" t="s">
        <v>46</v>
      </c>
      <c r="B3" s="8" t="s">
        <v>51</v>
      </c>
    </row>
    <row r="4" spans="1:2" ht="63" customHeight="1" thickBot="1" x14ac:dyDescent="0.25">
      <c r="A4" s="9" t="s">
        <v>144</v>
      </c>
      <c r="B4" s="10" t="s">
        <v>47</v>
      </c>
    </row>
  </sheetData>
  <sheetProtection algorithmName="SHA-512" hashValue="CQ7nC8DlzWdo/fWFLAx8kYfqSGJwO3HhpFbrUF97LBd+wYjfl6daSWz4Wm91FhyfQ/pe1qFMsHS1KFzKr7LZXA==" saltValue="5EJOKPsQzBBhialgAOFee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A2D2-C0ED-4712-8B13-84FA01336DD7}">
  <sheetPr codeName="Sheet2"/>
  <dimension ref="A1:E63"/>
  <sheetViews>
    <sheetView topLeftCell="A14" zoomScale="85" zoomScaleNormal="85" workbookViewId="0">
      <selection activeCell="A19" sqref="A19:XFD31"/>
    </sheetView>
  </sheetViews>
  <sheetFormatPr defaultColWidth="9.140625" defaultRowHeight="12.75" x14ac:dyDescent="0.2"/>
  <cols>
    <col min="1" max="1" width="19.42578125" style="81" customWidth="1"/>
    <col min="2" max="2" width="32.7109375" style="81" customWidth="1"/>
    <col min="3" max="16384" width="9.140625" style="81"/>
  </cols>
  <sheetData>
    <row r="1" spans="1:5" ht="19.5" x14ac:dyDescent="0.2">
      <c r="A1" s="80" t="s">
        <v>224</v>
      </c>
    </row>
    <row r="2" spans="1:5" ht="19.5" x14ac:dyDescent="0.2">
      <c r="A2" s="80"/>
    </row>
    <row r="3" spans="1:5" ht="15" x14ac:dyDescent="0.2">
      <c r="A3" s="82" t="s">
        <v>225</v>
      </c>
    </row>
    <row r="4" spans="1:5" ht="15" x14ac:dyDescent="0.2">
      <c r="A4" s="83" t="s">
        <v>226</v>
      </c>
    </row>
    <row r="5" spans="1:5" ht="15" x14ac:dyDescent="0.2">
      <c r="A5" s="83" t="s">
        <v>227</v>
      </c>
    </row>
    <row r="6" spans="1:5" ht="15" x14ac:dyDescent="0.2">
      <c r="A6" s="83" t="s">
        <v>228</v>
      </c>
    </row>
    <row r="7" spans="1:5" ht="15" x14ac:dyDescent="0.2">
      <c r="A7" s="83" t="s">
        <v>229</v>
      </c>
    </row>
    <row r="8" spans="1:5" ht="15" x14ac:dyDescent="0.2">
      <c r="A8" s="84"/>
    </row>
    <row r="9" spans="1:5" x14ac:dyDescent="0.2">
      <c r="A9" s="85" t="s">
        <v>230</v>
      </c>
    </row>
    <row r="10" spans="1:5" x14ac:dyDescent="0.2">
      <c r="A10" s="85"/>
    </row>
    <row r="11" spans="1:5" ht="25.5" customHeight="1" x14ac:dyDescent="0.2">
      <c r="A11" s="86" t="s">
        <v>231</v>
      </c>
    </row>
    <row r="12" spans="1:5" ht="43.5" customHeight="1" x14ac:dyDescent="0.2">
      <c r="A12" s="82" t="s">
        <v>232</v>
      </c>
      <c r="D12" s="230" t="s">
        <v>233</v>
      </c>
      <c r="E12" s="230"/>
    </row>
    <row r="13" spans="1:5" ht="15" x14ac:dyDescent="0.2">
      <c r="A13" s="82" t="s">
        <v>234</v>
      </c>
    </row>
    <row r="14" spans="1:5" ht="15" x14ac:dyDescent="0.2">
      <c r="A14" s="82"/>
    </row>
    <row r="15" spans="1:5" ht="37.5" customHeight="1" x14ac:dyDescent="0.2">
      <c r="A15" s="86" t="s">
        <v>235</v>
      </c>
    </row>
    <row r="16" spans="1:5" ht="30.75" customHeight="1" x14ac:dyDescent="0.2">
      <c r="A16" s="84" t="s">
        <v>236</v>
      </c>
    </row>
    <row r="17" spans="1:1" ht="42" customHeight="1" x14ac:dyDescent="0.2">
      <c r="A17" s="84" t="s">
        <v>237</v>
      </c>
    </row>
    <row r="18" spans="1:1" ht="36" customHeight="1" x14ac:dyDescent="0.2">
      <c r="A18" s="84" t="s">
        <v>238</v>
      </c>
    </row>
    <row r="19" spans="1:1" ht="27.75" customHeight="1" x14ac:dyDescent="0.2">
      <c r="A19" s="86" t="s">
        <v>239</v>
      </c>
    </row>
    <row r="20" spans="1:1" s="84" customFormat="1" ht="24" customHeight="1" x14ac:dyDescent="0.2">
      <c r="A20" s="84" t="s">
        <v>240</v>
      </c>
    </row>
    <row r="21" spans="1:1" s="84" customFormat="1" ht="20.25" customHeight="1" x14ac:dyDescent="0.2">
      <c r="A21" s="84" t="s">
        <v>241</v>
      </c>
    </row>
    <row r="22" spans="1:1" s="84" customFormat="1" ht="25.5" customHeight="1" x14ac:dyDescent="0.2">
      <c r="A22" s="84" t="s">
        <v>242</v>
      </c>
    </row>
    <row r="23" spans="1:1" s="84" customFormat="1" ht="27" customHeight="1" x14ac:dyDescent="0.2">
      <c r="A23" s="84" t="s">
        <v>243</v>
      </c>
    </row>
    <row r="24" spans="1:1" s="84" customFormat="1" ht="15" x14ac:dyDescent="0.2"/>
    <row r="25" spans="1:1" s="84" customFormat="1" ht="15" x14ac:dyDescent="0.2">
      <c r="A25" s="84" t="s">
        <v>244</v>
      </c>
    </row>
    <row r="26" spans="1:1" s="84" customFormat="1" ht="15" x14ac:dyDescent="0.2"/>
    <row r="27" spans="1:1" s="84" customFormat="1" ht="15" x14ac:dyDescent="0.2">
      <c r="A27" s="87" t="s">
        <v>245</v>
      </c>
    </row>
    <row r="28" spans="1:1" s="84" customFormat="1" ht="29.25" customHeight="1" x14ac:dyDescent="0.2">
      <c r="A28" s="84" t="s">
        <v>246</v>
      </c>
    </row>
    <row r="29" spans="1:1" s="84" customFormat="1" ht="29.25" customHeight="1" x14ac:dyDescent="0.2">
      <c r="A29" s="84" t="s">
        <v>247</v>
      </c>
    </row>
    <row r="30" spans="1:1" s="84" customFormat="1" ht="23.25" customHeight="1" x14ac:dyDescent="0.2">
      <c r="A30" s="84" t="s">
        <v>248</v>
      </c>
    </row>
    <row r="31" spans="1:1" s="84" customFormat="1" ht="29.25" customHeight="1" x14ac:dyDescent="0.2">
      <c r="A31" s="84" t="s">
        <v>249</v>
      </c>
    </row>
    <row r="32" spans="1:1" s="84" customFormat="1" ht="29.25" customHeight="1" x14ac:dyDescent="0.2">
      <c r="A32" s="84" t="s">
        <v>250</v>
      </c>
    </row>
    <row r="33" spans="1:2" s="84" customFormat="1" ht="29.25" customHeight="1" x14ac:dyDescent="0.2">
      <c r="B33" s="84" t="s">
        <v>251</v>
      </c>
    </row>
    <row r="34" spans="1:2" s="84" customFormat="1" ht="29.25" customHeight="1" x14ac:dyDescent="0.2">
      <c r="B34" s="84" t="s">
        <v>252</v>
      </c>
    </row>
    <row r="35" spans="1:2" s="84" customFormat="1" ht="29.25" customHeight="1" x14ac:dyDescent="0.2">
      <c r="A35" s="84" t="s">
        <v>253</v>
      </c>
    </row>
    <row r="36" spans="1:2" s="84" customFormat="1" ht="29.25" customHeight="1" x14ac:dyDescent="0.2">
      <c r="A36" s="84" t="s">
        <v>254</v>
      </c>
    </row>
    <row r="37" spans="1:2" s="84" customFormat="1" ht="29.25" customHeight="1" x14ac:dyDescent="0.2">
      <c r="A37" s="84" t="s">
        <v>255</v>
      </c>
    </row>
    <row r="38" spans="1:2" s="84" customFormat="1" ht="29.25" customHeight="1" x14ac:dyDescent="0.2">
      <c r="A38" s="84" t="s">
        <v>256</v>
      </c>
    </row>
    <row r="39" spans="1:2" ht="19.5" customHeight="1" x14ac:dyDescent="0.2">
      <c r="A39" s="88" t="s">
        <v>257</v>
      </c>
    </row>
    <row r="41" spans="1:2" ht="15" x14ac:dyDescent="0.2">
      <c r="A41" s="87" t="s">
        <v>258</v>
      </c>
    </row>
    <row r="42" spans="1:2" s="84" customFormat="1" ht="29.25" customHeight="1" x14ac:dyDescent="0.2">
      <c r="A42" s="84" t="s">
        <v>259</v>
      </c>
    </row>
    <row r="43" spans="1:2" s="84" customFormat="1" ht="29.25" customHeight="1" x14ac:dyDescent="0.2">
      <c r="A43" s="84" t="s">
        <v>260</v>
      </c>
    </row>
    <row r="44" spans="1:2" s="84" customFormat="1" ht="29.25" customHeight="1" x14ac:dyDescent="0.2">
      <c r="A44" s="84" t="s">
        <v>261</v>
      </c>
    </row>
    <row r="45" spans="1:2" s="84" customFormat="1" ht="29.25" customHeight="1" x14ac:dyDescent="0.2">
      <c r="B45" s="84" t="s">
        <v>262</v>
      </c>
    </row>
    <row r="46" spans="1:2" s="84" customFormat="1" ht="29.25" customHeight="1" x14ac:dyDescent="0.2">
      <c r="A46" s="84" t="s">
        <v>263</v>
      </c>
    </row>
    <row r="47" spans="1:2" s="84" customFormat="1" ht="29.25" customHeight="1" x14ac:dyDescent="0.2">
      <c r="A47" s="84" t="s">
        <v>264</v>
      </c>
    </row>
    <row r="48" spans="1:2" s="84" customFormat="1" ht="29.25" customHeight="1" x14ac:dyDescent="0.2">
      <c r="A48" s="84" t="s">
        <v>265</v>
      </c>
    </row>
    <row r="49" spans="1:2" s="84" customFormat="1" ht="29.25" customHeight="1" x14ac:dyDescent="0.2">
      <c r="B49" s="84" t="s">
        <v>266</v>
      </c>
    </row>
    <row r="50" spans="1:2" s="84" customFormat="1" ht="29.25" customHeight="1" x14ac:dyDescent="0.2"/>
    <row r="51" spans="1:2" ht="33" customHeight="1" x14ac:dyDescent="0.2">
      <c r="A51" s="86" t="s">
        <v>267</v>
      </c>
    </row>
    <row r="52" spans="1:2" s="84" customFormat="1" ht="29.25" customHeight="1" x14ac:dyDescent="0.2">
      <c r="A52" s="84" t="s">
        <v>268</v>
      </c>
    </row>
    <row r="53" spans="1:2" s="84" customFormat="1" ht="29.25" customHeight="1" x14ac:dyDescent="0.2">
      <c r="A53" s="84" t="s">
        <v>269</v>
      </c>
    </row>
    <row r="54" spans="1:2" s="84" customFormat="1" ht="29.25" customHeight="1" x14ac:dyDescent="0.2">
      <c r="A54" s="84" t="s">
        <v>270</v>
      </c>
    </row>
    <row r="55" spans="1:2" s="84" customFormat="1" ht="29.25" customHeight="1" x14ac:dyDescent="0.2">
      <c r="A55" s="84" t="s">
        <v>271</v>
      </c>
    </row>
    <row r="56" spans="1:2" s="84" customFormat="1" ht="29.25" customHeight="1" x14ac:dyDescent="0.2">
      <c r="A56" s="84" t="s">
        <v>272</v>
      </c>
    </row>
    <row r="57" spans="1:2" s="84" customFormat="1" ht="29.25" customHeight="1" x14ac:dyDescent="0.2">
      <c r="B57" s="84" t="s">
        <v>273</v>
      </c>
    </row>
    <row r="58" spans="1:2" s="84" customFormat="1" ht="29.25" customHeight="1" x14ac:dyDescent="0.2">
      <c r="B58" s="84" t="s">
        <v>274</v>
      </c>
    </row>
    <row r="59" spans="1:2" s="84" customFormat="1" ht="29.25" customHeight="1" x14ac:dyDescent="0.2">
      <c r="B59" s="84" t="s">
        <v>275</v>
      </c>
    </row>
    <row r="60" spans="1:2" s="84" customFormat="1" ht="29.25" customHeight="1" x14ac:dyDescent="0.2">
      <c r="A60" s="84" t="s">
        <v>276</v>
      </c>
    </row>
    <row r="61" spans="1:2" s="84" customFormat="1" ht="29.25" customHeight="1" x14ac:dyDescent="0.2"/>
    <row r="62" spans="1:2" s="84" customFormat="1" ht="29.25" customHeight="1" x14ac:dyDescent="0.2"/>
    <row r="63" spans="1:2" s="84" customFormat="1" ht="29.25" customHeight="1" x14ac:dyDescent="0.2"/>
  </sheetData>
  <sheetProtection algorithmName="SHA-512" hashValue="AtFkaKFvpLhdgVgsqElgSgmqgb/oBB89/bkseTDLtCiAHxZ+ZBMkEWLK827QVceMhkKyQyAoFEbgjsOfZf/6yA==" saltValue="nb6iZCU/qvdinI1Y/fe8dQ==" spinCount="100000" sheet="1" objects="1" scenarios="1"/>
  <mergeCells count="1">
    <mergeCell ref="D12:E12"/>
  </mergeCells>
  <hyperlinks>
    <hyperlink ref="A9" r:id="rId1" display="mailto:PMRIndicators@oecd.org" xr:uid="{8B4999B1-91B9-4B95-B8C8-EB20C1454C19}"/>
  </hyperlinks>
  <pageMargins left="0.7" right="0.7" top="0.75" bottom="0.75" header="0.3" footer="0.3"/>
  <pageSetup orientation="portrait" horizontalDpi="4294967293" verticalDpi="0"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dimension ref="A1:AV300"/>
  <sheetViews>
    <sheetView tabSelected="1" zoomScale="85" zoomScaleNormal="85" workbookViewId="0">
      <pane xSplit="8" ySplit="4" topLeftCell="I5" activePane="bottomRight" state="frozen"/>
      <selection pane="topRight" activeCell="I1" sqref="I1"/>
      <selection pane="bottomLeft" activeCell="A5" sqref="A5"/>
      <selection pane="bottomRight" activeCell="AB9" sqref="AB9"/>
    </sheetView>
  </sheetViews>
  <sheetFormatPr defaultRowHeight="12.75" x14ac:dyDescent="0.2"/>
  <cols>
    <col min="1" max="1" width="9.140625" style="29" hidden="1" customWidth="1"/>
    <col min="2" max="2" width="7.28515625" style="29" hidden="1" customWidth="1"/>
    <col min="3" max="3" width="9.140625" style="30" hidden="1" customWidth="1"/>
    <col min="4" max="4" width="4.42578125" style="29" customWidth="1"/>
    <col min="5" max="7" width="3.7109375" style="29" customWidth="1"/>
    <col min="8" max="8" width="43.7109375" style="29" customWidth="1"/>
    <col min="9" max="9" width="70.140625" style="33" customWidth="1"/>
    <col min="10" max="12" width="45.140625" style="33" hidden="1" customWidth="1"/>
    <col min="13" max="13" width="9.140625" style="33" hidden="1" customWidth="1"/>
    <col min="14" max="14" width="26.7109375" style="78" hidden="1" customWidth="1"/>
    <col min="15" max="15" width="42.7109375" style="33" hidden="1" customWidth="1"/>
    <col min="16" max="16" width="72.7109375" style="33" hidden="1" customWidth="1"/>
    <col min="17" max="17" width="40.7109375" style="35" hidden="1" customWidth="1"/>
    <col min="18" max="18" width="43.7109375" style="63" hidden="1" customWidth="1"/>
    <col min="19" max="19" width="34.140625" style="64" hidden="1" customWidth="1"/>
    <col min="20" max="20" width="72.7109375" style="55" hidden="1" customWidth="1"/>
    <col min="21" max="21" width="40.7109375" style="55" hidden="1" customWidth="1"/>
    <col min="22" max="22" width="22.85546875" style="33" hidden="1" customWidth="1"/>
    <col min="23" max="23" width="28.85546875" style="63" hidden="1" customWidth="1"/>
    <col min="24" max="24" width="29.5703125" style="33" hidden="1" customWidth="1"/>
    <col min="25" max="25" width="23.5703125" style="33" hidden="1" customWidth="1"/>
    <col min="26" max="26" width="26.42578125" style="33" hidden="1" customWidth="1"/>
    <col min="27" max="27" width="24.85546875" style="33" hidden="1" customWidth="1"/>
    <col min="28" max="28" width="72.7109375" style="63" customWidth="1"/>
    <col min="29" max="29" width="40.7109375" style="63" customWidth="1"/>
    <col min="30" max="30" width="43.7109375" style="63" hidden="1" customWidth="1"/>
    <col min="31" max="31" width="43.28515625" style="63" hidden="1" customWidth="1"/>
    <col min="32" max="32" width="23.5703125" style="63" hidden="1" customWidth="1"/>
    <col min="33" max="33" width="72.7109375" style="63" hidden="1" customWidth="1"/>
    <col min="34" max="34" width="40.7109375" style="64" hidden="1" customWidth="1"/>
    <col min="35" max="35" width="43.7109375" style="55" hidden="1" customWidth="1"/>
    <col min="36" max="36" width="38.85546875" style="55" hidden="1" customWidth="1"/>
    <col min="37" max="37" width="29" style="55" hidden="1" customWidth="1"/>
    <col min="38" max="38" width="43.7109375" style="55" hidden="1" customWidth="1"/>
    <col min="39" max="39" width="40.42578125" style="55" hidden="1" customWidth="1"/>
    <col min="40" max="40" width="43.7109375" style="55" hidden="1" customWidth="1"/>
    <col min="41" max="41" width="38.140625" style="55" hidden="1" customWidth="1"/>
    <col min="42" max="42" width="23.85546875" style="55" hidden="1" customWidth="1"/>
    <col min="43" max="43" width="40.5703125" style="55" hidden="1" customWidth="1"/>
    <col min="44" max="48" width="9.140625" style="29" hidden="1" customWidth="1"/>
    <col min="49" max="253" width="9.140625" style="29"/>
    <col min="254" max="256" width="9.140625" style="29" customWidth="1"/>
    <col min="257" max="259" width="4.5703125" style="29" customWidth="1"/>
    <col min="260" max="260" width="9.140625" style="29" customWidth="1"/>
    <col min="261" max="264" width="3.7109375" style="29" customWidth="1"/>
    <col min="265" max="265" width="60.5703125" style="29" customWidth="1"/>
    <col min="266" max="266" width="9.5703125" style="29" customWidth="1"/>
    <col min="267" max="268" width="7.7109375" style="29" customWidth="1"/>
    <col min="269" max="269" width="29.7109375" style="29" customWidth="1"/>
    <col min="270" max="270" width="8.42578125" style="29" customWidth="1"/>
    <col min="271" max="271" width="31.7109375" style="29" customWidth="1"/>
    <col min="272" max="274" width="9.140625" style="29"/>
    <col min="275" max="275" width="9.140625" style="29" customWidth="1"/>
    <col min="276" max="509" width="9.140625" style="29"/>
    <col min="510" max="512" width="9.140625" style="29" customWidth="1"/>
    <col min="513" max="515" width="4.5703125" style="29" customWidth="1"/>
    <col min="516" max="516" width="9.140625" style="29" customWidth="1"/>
    <col min="517" max="520" width="3.7109375" style="29" customWidth="1"/>
    <col min="521" max="521" width="60.5703125" style="29" customWidth="1"/>
    <col min="522" max="522" width="9.5703125" style="29" customWidth="1"/>
    <col min="523" max="524" width="7.7109375" style="29" customWidth="1"/>
    <col min="525" max="525" width="29.7109375" style="29" customWidth="1"/>
    <col min="526" max="526" width="8.42578125" style="29" customWidth="1"/>
    <col min="527" max="527" width="31.7109375" style="29" customWidth="1"/>
    <col min="528" max="530" width="9.140625" style="29"/>
    <col min="531" max="531" width="9.140625" style="29" customWidth="1"/>
    <col min="532" max="765" width="9.140625" style="29"/>
    <col min="766" max="768" width="9.140625" style="29" customWidth="1"/>
    <col min="769" max="771" width="4.5703125" style="29" customWidth="1"/>
    <col min="772" max="772" width="9.140625" style="29" customWidth="1"/>
    <col min="773" max="776" width="3.7109375" style="29" customWidth="1"/>
    <col min="777" max="777" width="60.5703125" style="29" customWidth="1"/>
    <col min="778" max="778" width="9.5703125" style="29" customWidth="1"/>
    <col min="779" max="780" width="7.7109375" style="29" customWidth="1"/>
    <col min="781" max="781" width="29.7109375" style="29" customWidth="1"/>
    <col min="782" max="782" width="8.42578125" style="29" customWidth="1"/>
    <col min="783" max="783" width="31.7109375" style="29" customWidth="1"/>
    <col min="784" max="786" width="9.140625" style="29"/>
    <col min="787" max="787" width="9.140625" style="29" customWidth="1"/>
    <col min="788" max="1021" width="9.140625" style="29"/>
    <col min="1022" max="1024" width="9.140625" style="29" customWidth="1"/>
    <col min="1025" max="1027" width="4.5703125" style="29" customWidth="1"/>
    <col min="1028" max="1028" width="9.140625" style="29" customWidth="1"/>
    <col min="1029" max="1032" width="3.7109375" style="29" customWidth="1"/>
    <col min="1033" max="1033" width="60.5703125" style="29" customWidth="1"/>
    <col min="1034" max="1034" width="9.5703125" style="29" customWidth="1"/>
    <col min="1035" max="1036" width="7.7109375" style="29" customWidth="1"/>
    <col min="1037" max="1037" width="29.7109375" style="29" customWidth="1"/>
    <col min="1038" max="1038" width="8.42578125" style="29" customWidth="1"/>
    <col min="1039" max="1039" width="31.7109375" style="29" customWidth="1"/>
    <col min="1040" max="1042" width="9.140625" style="29"/>
    <col min="1043" max="1043" width="9.140625" style="29" customWidth="1"/>
    <col min="1044" max="1277" width="9.140625" style="29"/>
    <col min="1278" max="1280" width="9.140625" style="29" customWidth="1"/>
    <col min="1281" max="1283" width="4.5703125" style="29" customWidth="1"/>
    <col min="1284" max="1284" width="9.140625" style="29" customWidth="1"/>
    <col min="1285" max="1288" width="3.7109375" style="29" customWidth="1"/>
    <col min="1289" max="1289" width="60.5703125" style="29" customWidth="1"/>
    <col min="1290" max="1290" width="9.5703125" style="29" customWidth="1"/>
    <col min="1291" max="1292" width="7.7109375" style="29" customWidth="1"/>
    <col min="1293" max="1293" width="29.7109375" style="29" customWidth="1"/>
    <col min="1294" max="1294" width="8.42578125" style="29" customWidth="1"/>
    <col min="1295" max="1295" width="31.7109375" style="29" customWidth="1"/>
    <col min="1296" max="1298" width="9.140625" style="29"/>
    <col min="1299" max="1299" width="9.140625" style="29" customWidth="1"/>
    <col min="1300" max="1533" width="9.140625" style="29"/>
    <col min="1534" max="1536" width="9.140625" style="29" customWidth="1"/>
    <col min="1537" max="1539" width="4.5703125" style="29" customWidth="1"/>
    <col min="1540" max="1540" width="9.140625" style="29" customWidth="1"/>
    <col min="1541" max="1544" width="3.7109375" style="29" customWidth="1"/>
    <col min="1545" max="1545" width="60.5703125" style="29" customWidth="1"/>
    <col min="1546" max="1546" width="9.5703125" style="29" customWidth="1"/>
    <col min="1547" max="1548" width="7.7109375" style="29" customWidth="1"/>
    <col min="1549" max="1549" width="29.7109375" style="29" customWidth="1"/>
    <col min="1550" max="1550" width="8.42578125" style="29" customWidth="1"/>
    <col min="1551" max="1551" width="31.7109375" style="29" customWidth="1"/>
    <col min="1552" max="1554" width="9.140625" style="29"/>
    <col min="1555" max="1555" width="9.140625" style="29" customWidth="1"/>
    <col min="1556" max="1789" width="9.140625" style="29"/>
    <col min="1790" max="1792" width="9.140625" style="29" customWidth="1"/>
    <col min="1793" max="1795" width="4.5703125" style="29" customWidth="1"/>
    <col min="1796" max="1796" width="9.140625" style="29" customWidth="1"/>
    <col min="1797" max="1800" width="3.7109375" style="29" customWidth="1"/>
    <col min="1801" max="1801" width="60.5703125" style="29" customWidth="1"/>
    <col min="1802" max="1802" width="9.5703125" style="29" customWidth="1"/>
    <col min="1803" max="1804" width="7.7109375" style="29" customWidth="1"/>
    <col min="1805" max="1805" width="29.7109375" style="29" customWidth="1"/>
    <col min="1806" max="1806" width="8.42578125" style="29" customWidth="1"/>
    <col min="1807" max="1807" width="31.7109375" style="29" customWidth="1"/>
    <col min="1808" max="1810" width="9.140625" style="29"/>
    <col min="1811" max="1811" width="9.140625" style="29" customWidth="1"/>
    <col min="1812" max="2045" width="9.140625" style="29"/>
    <col min="2046" max="2048" width="9.140625" style="29" customWidth="1"/>
    <col min="2049" max="2051" width="4.5703125" style="29" customWidth="1"/>
    <col min="2052" max="2052" width="9.140625" style="29" customWidth="1"/>
    <col min="2053" max="2056" width="3.7109375" style="29" customWidth="1"/>
    <col min="2057" max="2057" width="60.5703125" style="29" customWidth="1"/>
    <col min="2058" max="2058" width="9.5703125" style="29" customWidth="1"/>
    <col min="2059" max="2060" width="7.7109375" style="29" customWidth="1"/>
    <col min="2061" max="2061" width="29.7109375" style="29" customWidth="1"/>
    <col min="2062" max="2062" width="8.42578125" style="29" customWidth="1"/>
    <col min="2063" max="2063" width="31.7109375" style="29" customWidth="1"/>
    <col min="2064" max="2066" width="9.140625" style="29"/>
    <col min="2067" max="2067" width="9.140625" style="29" customWidth="1"/>
    <col min="2068" max="2301" width="9.140625" style="29"/>
    <col min="2302" max="2304" width="9.140625" style="29" customWidth="1"/>
    <col min="2305" max="2307" width="4.5703125" style="29" customWidth="1"/>
    <col min="2308" max="2308" width="9.140625" style="29" customWidth="1"/>
    <col min="2309" max="2312" width="3.7109375" style="29" customWidth="1"/>
    <col min="2313" max="2313" width="60.5703125" style="29" customWidth="1"/>
    <col min="2314" max="2314" width="9.5703125" style="29" customWidth="1"/>
    <col min="2315" max="2316" width="7.7109375" style="29" customWidth="1"/>
    <col min="2317" max="2317" width="29.7109375" style="29" customWidth="1"/>
    <col min="2318" max="2318" width="8.42578125" style="29" customWidth="1"/>
    <col min="2319" max="2319" width="31.7109375" style="29" customWidth="1"/>
    <col min="2320" max="2322" width="9.140625" style="29"/>
    <col min="2323" max="2323" width="9.140625" style="29" customWidth="1"/>
    <col min="2324" max="2557" width="9.140625" style="29"/>
    <col min="2558" max="2560" width="9.140625" style="29" customWidth="1"/>
    <col min="2561" max="2563" width="4.5703125" style="29" customWidth="1"/>
    <col min="2564" max="2564" width="9.140625" style="29" customWidth="1"/>
    <col min="2565" max="2568" width="3.7109375" style="29" customWidth="1"/>
    <col min="2569" max="2569" width="60.5703125" style="29" customWidth="1"/>
    <col min="2570" max="2570" width="9.5703125" style="29" customWidth="1"/>
    <col min="2571" max="2572" width="7.7109375" style="29" customWidth="1"/>
    <col min="2573" max="2573" width="29.7109375" style="29" customWidth="1"/>
    <col min="2574" max="2574" width="8.42578125" style="29" customWidth="1"/>
    <col min="2575" max="2575" width="31.7109375" style="29" customWidth="1"/>
    <col min="2576" max="2578" width="9.140625" style="29"/>
    <col min="2579" max="2579" width="9.140625" style="29" customWidth="1"/>
    <col min="2580" max="2813" width="9.140625" style="29"/>
    <col min="2814" max="2816" width="9.140625" style="29" customWidth="1"/>
    <col min="2817" max="2819" width="4.5703125" style="29" customWidth="1"/>
    <col min="2820" max="2820" width="9.140625" style="29" customWidth="1"/>
    <col min="2821" max="2824" width="3.7109375" style="29" customWidth="1"/>
    <col min="2825" max="2825" width="60.5703125" style="29" customWidth="1"/>
    <col min="2826" max="2826" width="9.5703125" style="29" customWidth="1"/>
    <col min="2827" max="2828" width="7.7109375" style="29" customWidth="1"/>
    <col min="2829" max="2829" width="29.7109375" style="29" customWidth="1"/>
    <col min="2830" max="2830" width="8.42578125" style="29" customWidth="1"/>
    <col min="2831" max="2831" width="31.7109375" style="29" customWidth="1"/>
    <col min="2832" max="2834" width="9.140625" style="29"/>
    <col min="2835" max="2835" width="9.140625" style="29" customWidth="1"/>
    <col min="2836" max="3069" width="9.140625" style="29"/>
    <col min="3070" max="3072" width="9.140625" style="29" customWidth="1"/>
    <col min="3073" max="3075" width="4.5703125" style="29" customWidth="1"/>
    <col min="3076" max="3076" width="9.140625" style="29" customWidth="1"/>
    <col min="3077" max="3080" width="3.7109375" style="29" customWidth="1"/>
    <col min="3081" max="3081" width="60.5703125" style="29" customWidth="1"/>
    <col min="3082" max="3082" width="9.5703125" style="29" customWidth="1"/>
    <col min="3083" max="3084" width="7.7109375" style="29" customWidth="1"/>
    <col min="3085" max="3085" width="29.7109375" style="29" customWidth="1"/>
    <col min="3086" max="3086" width="8.42578125" style="29" customWidth="1"/>
    <col min="3087" max="3087" width="31.7109375" style="29" customWidth="1"/>
    <col min="3088" max="3090" width="9.140625" style="29"/>
    <col min="3091" max="3091" width="9.140625" style="29" customWidth="1"/>
    <col min="3092" max="3325" width="9.140625" style="29"/>
    <col min="3326" max="3328" width="9.140625" style="29" customWidth="1"/>
    <col min="3329" max="3331" width="4.5703125" style="29" customWidth="1"/>
    <col min="3332" max="3332" width="9.140625" style="29" customWidth="1"/>
    <col min="3333" max="3336" width="3.7109375" style="29" customWidth="1"/>
    <col min="3337" max="3337" width="60.5703125" style="29" customWidth="1"/>
    <col min="3338" max="3338" width="9.5703125" style="29" customWidth="1"/>
    <col min="3339" max="3340" width="7.7109375" style="29" customWidth="1"/>
    <col min="3341" max="3341" width="29.7109375" style="29" customWidth="1"/>
    <col min="3342" max="3342" width="8.42578125" style="29" customWidth="1"/>
    <col min="3343" max="3343" width="31.7109375" style="29" customWidth="1"/>
    <col min="3344" max="3346" width="9.140625" style="29"/>
    <col min="3347" max="3347" width="9.140625" style="29" customWidth="1"/>
    <col min="3348" max="3581" width="9.140625" style="29"/>
    <col min="3582" max="3584" width="9.140625" style="29" customWidth="1"/>
    <col min="3585" max="3587" width="4.5703125" style="29" customWidth="1"/>
    <col min="3588" max="3588" width="9.140625" style="29" customWidth="1"/>
    <col min="3589" max="3592" width="3.7109375" style="29" customWidth="1"/>
    <col min="3593" max="3593" width="60.5703125" style="29" customWidth="1"/>
    <col min="3594" max="3594" width="9.5703125" style="29" customWidth="1"/>
    <col min="3595" max="3596" width="7.7109375" style="29" customWidth="1"/>
    <col min="3597" max="3597" width="29.7109375" style="29" customWidth="1"/>
    <col min="3598" max="3598" width="8.42578125" style="29" customWidth="1"/>
    <col min="3599" max="3599" width="31.7109375" style="29" customWidth="1"/>
    <col min="3600" max="3602" width="9.140625" style="29"/>
    <col min="3603" max="3603" width="9.140625" style="29" customWidth="1"/>
    <col min="3604" max="3837" width="9.140625" style="29"/>
    <col min="3838" max="3840" width="9.140625" style="29" customWidth="1"/>
    <col min="3841" max="3843" width="4.5703125" style="29" customWidth="1"/>
    <col min="3844" max="3844" width="9.140625" style="29" customWidth="1"/>
    <col min="3845" max="3848" width="3.7109375" style="29" customWidth="1"/>
    <col min="3849" max="3849" width="60.5703125" style="29" customWidth="1"/>
    <col min="3850" max="3850" width="9.5703125" style="29" customWidth="1"/>
    <col min="3851" max="3852" width="7.7109375" style="29" customWidth="1"/>
    <col min="3853" max="3853" width="29.7109375" style="29" customWidth="1"/>
    <col min="3854" max="3854" width="8.42578125" style="29" customWidth="1"/>
    <col min="3855" max="3855" width="31.7109375" style="29" customWidth="1"/>
    <col min="3856" max="3858" width="9.140625" style="29"/>
    <col min="3859" max="3859" width="9.140625" style="29" customWidth="1"/>
    <col min="3860" max="4093" width="9.140625" style="29"/>
    <col min="4094" max="4096" width="9.140625" style="29" customWidth="1"/>
    <col min="4097" max="4099" width="4.5703125" style="29" customWidth="1"/>
    <col min="4100" max="4100" width="9.140625" style="29" customWidth="1"/>
    <col min="4101" max="4104" width="3.7109375" style="29" customWidth="1"/>
    <col min="4105" max="4105" width="60.5703125" style="29" customWidth="1"/>
    <col min="4106" max="4106" width="9.5703125" style="29" customWidth="1"/>
    <col min="4107" max="4108" width="7.7109375" style="29" customWidth="1"/>
    <col min="4109" max="4109" width="29.7109375" style="29" customWidth="1"/>
    <col min="4110" max="4110" width="8.42578125" style="29" customWidth="1"/>
    <col min="4111" max="4111" width="31.7109375" style="29" customWidth="1"/>
    <col min="4112" max="4114" width="9.140625" style="29"/>
    <col min="4115" max="4115" width="9.140625" style="29" customWidth="1"/>
    <col min="4116" max="4349" width="9.140625" style="29"/>
    <col min="4350" max="4352" width="9.140625" style="29" customWidth="1"/>
    <col min="4353" max="4355" width="4.5703125" style="29" customWidth="1"/>
    <col min="4356" max="4356" width="9.140625" style="29" customWidth="1"/>
    <col min="4357" max="4360" width="3.7109375" style="29" customWidth="1"/>
    <col min="4361" max="4361" width="60.5703125" style="29" customWidth="1"/>
    <col min="4362" max="4362" width="9.5703125" style="29" customWidth="1"/>
    <col min="4363" max="4364" width="7.7109375" style="29" customWidth="1"/>
    <col min="4365" max="4365" width="29.7109375" style="29" customWidth="1"/>
    <col min="4366" max="4366" width="8.42578125" style="29" customWidth="1"/>
    <col min="4367" max="4367" width="31.7109375" style="29" customWidth="1"/>
    <col min="4368" max="4370" width="9.140625" style="29"/>
    <col min="4371" max="4371" width="9.140625" style="29" customWidth="1"/>
    <col min="4372" max="4605" width="9.140625" style="29"/>
    <col min="4606" max="4608" width="9.140625" style="29" customWidth="1"/>
    <col min="4609" max="4611" width="4.5703125" style="29" customWidth="1"/>
    <col min="4612" max="4612" width="9.140625" style="29" customWidth="1"/>
    <col min="4613" max="4616" width="3.7109375" style="29" customWidth="1"/>
    <col min="4617" max="4617" width="60.5703125" style="29" customWidth="1"/>
    <col min="4618" max="4618" width="9.5703125" style="29" customWidth="1"/>
    <col min="4619" max="4620" width="7.7109375" style="29" customWidth="1"/>
    <col min="4621" max="4621" width="29.7109375" style="29" customWidth="1"/>
    <col min="4622" max="4622" width="8.42578125" style="29" customWidth="1"/>
    <col min="4623" max="4623" width="31.7109375" style="29" customWidth="1"/>
    <col min="4624" max="4626" width="9.140625" style="29"/>
    <col min="4627" max="4627" width="9.140625" style="29" customWidth="1"/>
    <col min="4628" max="4861" width="9.140625" style="29"/>
    <col min="4862" max="4864" width="9.140625" style="29" customWidth="1"/>
    <col min="4865" max="4867" width="4.5703125" style="29" customWidth="1"/>
    <col min="4868" max="4868" width="9.140625" style="29" customWidth="1"/>
    <col min="4869" max="4872" width="3.7109375" style="29" customWidth="1"/>
    <col min="4873" max="4873" width="60.5703125" style="29" customWidth="1"/>
    <col min="4874" max="4874" width="9.5703125" style="29" customWidth="1"/>
    <col min="4875" max="4876" width="7.7109375" style="29" customWidth="1"/>
    <col min="4877" max="4877" width="29.7109375" style="29" customWidth="1"/>
    <col min="4878" max="4878" width="8.42578125" style="29" customWidth="1"/>
    <col min="4879" max="4879" width="31.7109375" style="29" customWidth="1"/>
    <col min="4880" max="4882" width="9.140625" style="29"/>
    <col min="4883" max="4883" width="9.140625" style="29" customWidth="1"/>
    <col min="4884" max="5117" width="9.140625" style="29"/>
    <col min="5118" max="5120" width="9.140625" style="29" customWidth="1"/>
    <col min="5121" max="5123" width="4.5703125" style="29" customWidth="1"/>
    <col min="5124" max="5124" width="9.140625" style="29" customWidth="1"/>
    <col min="5125" max="5128" width="3.7109375" style="29" customWidth="1"/>
    <col min="5129" max="5129" width="60.5703125" style="29" customWidth="1"/>
    <col min="5130" max="5130" width="9.5703125" style="29" customWidth="1"/>
    <col min="5131" max="5132" width="7.7109375" style="29" customWidth="1"/>
    <col min="5133" max="5133" width="29.7109375" style="29" customWidth="1"/>
    <col min="5134" max="5134" width="8.42578125" style="29" customWidth="1"/>
    <col min="5135" max="5135" width="31.7109375" style="29" customWidth="1"/>
    <col min="5136" max="5138" width="9.140625" style="29"/>
    <col min="5139" max="5139" width="9.140625" style="29" customWidth="1"/>
    <col min="5140" max="5373" width="9.140625" style="29"/>
    <col min="5374" max="5376" width="9.140625" style="29" customWidth="1"/>
    <col min="5377" max="5379" width="4.5703125" style="29" customWidth="1"/>
    <col min="5380" max="5380" width="9.140625" style="29" customWidth="1"/>
    <col min="5381" max="5384" width="3.7109375" style="29" customWidth="1"/>
    <col min="5385" max="5385" width="60.5703125" style="29" customWidth="1"/>
    <col min="5386" max="5386" width="9.5703125" style="29" customWidth="1"/>
    <col min="5387" max="5388" width="7.7109375" style="29" customWidth="1"/>
    <col min="5389" max="5389" width="29.7109375" style="29" customWidth="1"/>
    <col min="5390" max="5390" width="8.42578125" style="29" customWidth="1"/>
    <col min="5391" max="5391" width="31.7109375" style="29" customWidth="1"/>
    <col min="5392" max="5394" width="9.140625" style="29"/>
    <col min="5395" max="5395" width="9.140625" style="29" customWidth="1"/>
    <col min="5396" max="5629" width="9.140625" style="29"/>
    <col min="5630" max="5632" width="9.140625" style="29" customWidth="1"/>
    <col min="5633" max="5635" width="4.5703125" style="29" customWidth="1"/>
    <col min="5636" max="5636" width="9.140625" style="29" customWidth="1"/>
    <col min="5637" max="5640" width="3.7109375" style="29" customWidth="1"/>
    <col min="5641" max="5641" width="60.5703125" style="29" customWidth="1"/>
    <col min="5642" max="5642" width="9.5703125" style="29" customWidth="1"/>
    <col min="5643" max="5644" width="7.7109375" style="29" customWidth="1"/>
    <col min="5645" max="5645" width="29.7109375" style="29" customWidth="1"/>
    <col min="5646" max="5646" width="8.42578125" style="29" customWidth="1"/>
    <col min="5647" max="5647" width="31.7109375" style="29" customWidth="1"/>
    <col min="5648" max="5650" width="9.140625" style="29"/>
    <col min="5651" max="5651" width="9.140625" style="29" customWidth="1"/>
    <col min="5652" max="5885" width="9.140625" style="29"/>
    <col min="5886" max="5888" width="9.140625" style="29" customWidth="1"/>
    <col min="5889" max="5891" width="4.5703125" style="29" customWidth="1"/>
    <col min="5892" max="5892" width="9.140625" style="29" customWidth="1"/>
    <col min="5893" max="5896" width="3.7109375" style="29" customWidth="1"/>
    <col min="5897" max="5897" width="60.5703125" style="29" customWidth="1"/>
    <col min="5898" max="5898" width="9.5703125" style="29" customWidth="1"/>
    <col min="5899" max="5900" width="7.7109375" style="29" customWidth="1"/>
    <col min="5901" max="5901" width="29.7109375" style="29" customWidth="1"/>
    <col min="5902" max="5902" width="8.42578125" style="29" customWidth="1"/>
    <col min="5903" max="5903" width="31.7109375" style="29" customWidth="1"/>
    <col min="5904" max="5906" width="9.140625" style="29"/>
    <col min="5907" max="5907" width="9.140625" style="29" customWidth="1"/>
    <col min="5908" max="6141" width="9.140625" style="29"/>
    <col min="6142" max="6144" width="9.140625" style="29" customWidth="1"/>
    <col min="6145" max="6147" width="4.5703125" style="29" customWidth="1"/>
    <col min="6148" max="6148" width="9.140625" style="29" customWidth="1"/>
    <col min="6149" max="6152" width="3.7109375" style="29" customWidth="1"/>
    <col min="6153" max="6153" width="60.5703125" style="29" customWidth="1"/>
    <col min="6154" max="6154" width="9.5703125" style="29" customWidth="1"/>
    <col min="6155" max="6156" width="7.7109375" style="29" customWidth="1"/>
    <col min="6157" max="6157" width="29.7109375" style="29" customWidth="1"/>
    <col min="6158" max="6158" width="8.42578125" style="29" customWidth="1"/>
    <col min="6159" max="6159" width="31.7109375" style="29" customWidth="1"/>
    <col min="6160" max="6162" width="9.140625" style="29"/>
    <col min="6163" max="6163" width="9.140625" style="29" customWidth="1"/>
    <col min="6164" max="6397" width="9.140625" style="29"/>
    <col min="6398" max="6400" width="9.140625" style="29" customWidth="1"/>
    <col min="6401" max="6403" width="4.5703125" style="29" customWidth="1"/>
    <col min="6404" max="6404" width="9.140625" style="29" customWidth="1"/>
    <col min="6405" max="6408" width="3.7109375" style="29" customWidth="1"/>
    <col min="6409" max="6409" width="60.5703125" style="29" customWidth="1"/>
    <col min="6410" max="6410" width="9.5703125" style="29" customWidth="1"/>
    <col min="6411" max="6412" width="7.7109375" style="29" customWidth="1"/>
    <col min="6413" max="6413" width="29.7109375" style="29" customWidth="1"/>
    <col min="6414" max="6414" width="8.42578125" style="29" customWidth="1"/>
    <col min="6415" max="6415" width="31.7109375" style="29" customWidth="1"/>
    <col min="6416" max="6418" width="9.140625" style="29"/>
    <col min="6419" max="6419" width="9.140625" style="29" customWidth="1"/>
    <col min="6420" max="6653" width="9.140625" style="29"/>
    <col min="6654" max="6656" width="9.140625" style="29" customWidth="1"/>
    <col min="6657" max="6659" width="4.5703125" style="29" customWidth="1"/>
    <col min="6660" max="6660" width="9.140625" style="29" customWidth="1"/>
    <col min="6661" max="6664" width="3.7109375" style="29" customWidth="1"/>
    <col min="6665" max="6665" width="60.5703125" style="29" customWidth="1"/>
    <col min="6666" max="6666" width="9.5703125" style="29" customWidth="1"/>
    <col min="6667" max="6668" width="7.7109375" style="29" customWidth="1"/>
    <col min="6669" max="6669" width="29.7109375" style="29" customWidth="1"/>
    <col min="6670" max="6670" width="8.42578125" style="29" customWidth="1"/>
    <col min="6671" max="6671" width="31.7109375" style="29" customWidth="1"/>
    <col min="6672" max="6674" width="9.140625" style="29"/>
    <col min="6675" max="6675" width="9.140625" style="29" customWidth="1"/>
    <col min="6676" max="6909" width="9.140625" style="29"/>
    <col min="6910" max="6912" width="9.140625" style="29" customWidth="1"/>
    <col min="6913" max="6915" width="4.5703125" style="29" customWidth="1"/>
    <col min="6916" max="6916" width="9.140625" style="29" customWidth="1"/>
    <col min="6917" max="6920" width="3.7109375" style="29" customWidth="1"/>
    <col min="6921" max="6921" width="60.5703125" style="29" customWidth="1"/>
    <col min="6922" max="6922" width="9.5703125" style="29" customWidth="1"/>
    <col min="6923" max="6924" width="7.7109375" style="29" customWidth="1"/>
    <col min="6925" max="6925" width="29.7109375" style="29" customWidth="1"/>
    <col min="6926" max="6926" width="8.42578125" style="29" customWidth="1"/>
    <col min="6927" max="6927" width="31.7109375" style="29" customWidth="1"/>
    <col min="6928" max="6930" width="9.140625" style="29"/>
    <col min="6931" max="6931" width="9.140625" style="29" customWidth="1"/>
    <col min="6932" max="7165" width="9.140625" style="29"/>
    <col min="7166" max="7168" width="9.140625" style="29" customWidth="1"/>
    <col min="7169" max="7171" width="4.5703125" style="29" customWidth="1"/>
    <col min="7172" max="7172" width="9.140625" style="29" customWidth="1"/>
    <col min="7173" max="7176" width="3.7109375" style="29" customWidth="1"/>
    <col min="7177" max="7177" width="60.5703125" style="29" customWidth="1"/>
    <col min="7178" max="7178" width="9.5703125" style="29" customWidth="1"/>
    <col min="7179" max="7180" width="7.7109375" style="29" customWidth="1"/>
    <col min="7181" max="7181" width="29.7109375" style="29" customWidth="1"/>
    <col min="7182" max="7182" width="8.42578125" style="29" customWidth="1"/>
    <col min="7183" max="7183" width="31.7109375" style="29" customWidth="1"/>
    <col min="7184" max="7186" width="9.140625" style="29"/>
    <col min="7187" max="7187" width="9.140625" style="29" customWidth="1"/>
    <col min="7188" max="7421" width="9.140625" style="29"/>
    <col min="7422" max="7424" width="9.140625" style="29" customWidth="1"/>
    <col min="7425" max="7427" width="4.5703125" style="29" customWidth="1"/>
    <col min="7428" max="7428" width="9.140625" style="29" customWidth="1"/>
    <col min="7429" max="7432" width="3.7109375" style="29" customWidth="1"/>
    <col min="7433" max="7433" width="60.5703125" style="29" customWidth="1"/>
    <col min="7434" max="7434" width="9.5703125" style="29" customWidth="1"/>
    <col min="7435" max="7436" width="7.7109375" style="29" customWidth="1"/>
    <col min="7437" max="7437" width="29.7109375" style="29" customWidth="1"/>
    <col min="7438" max="7438" width="8.42578125" style="29" customWidth="1"/>
    <col min="7439" max="7439" width="31.7109375" style="29" customWidth="1"/>
    <col min="7440" max="7442" width="9.140625" style="29"/>
    <col min="7443" max="7443" width="9.140625" style="29" customWidth="1"/>
    <col min="7444" max="7677" width="9.140625" style="29"/>
    <col min="7678" max="7680" width="9.140625" style="29" customWidth="1"/>
    <col min="7681" max="7683" width="4.5703125" style="29" customWidth="1"/>
    <col min="7684" max="7684" width="9.140625" style="29" customWidth="1"/>
    <col min="7685" max="7688" width="3.7109375" style="29" customWidth="1"/>
    <col min="7689" max="7689" width="60.5703125" style="29" customWidth="1"/>
    <col min="7690" max="7690" width="9.5703125" style="29" customWidth="1"/>
    <col min="7691" max="7692" width="7.7109375" style="29" customWidth="1"/>
    <col min="7693" max="7693" width="29.7109375" style="29" customWidth="1"/>
    <col min="7694" max="7694" width="8.42578125" style="29" customWidth="1"/>
    <col min="7695" max="7695" width="31.7109375" style="29" customWidth="1"/>
    <col min="7696" max="7698" width="9.140625" style="29"/>
    <col min="7699" max="7699" width="9.140625" style="29" customWidth="1"/>
    <col min="7700" max="7933" width="9.140625" style="29"/>
    <col min="7934" max="7936" width="9.140625" style="29" customWidth="1"/>
    <col min="7937" max="7939" width="4.5703125" style="29" customWidth="1"/>
    <col min="7940" max="7940" width="9.140625" style="29" customWidth="1"/>
    <col min="7941" max="7944" width="3.7109375" style="29" customWidth="1"/>
    <col min="7945" max="7945" width="60.5703125" style="29" customWidth="1"/>
    <col min="7946" max="7946" width="9.5703125" style="29" customWidth="1"/>
    <col min="7947" max="7948" width="7.7109375" style="29" customWidth="1"/>
    <col min="7949" max="7949" width="29.7109375" style="29" customWidth="1"/>
    <col min="7950" max="7950" width="8.42578125" style="29" customWidth="1"/>
    <col min="7951" max="7951" width="31.7109375" style="29" customWidth="1"/>
    <col min="7952" max="7954" width="9.140625" style="29"/>
    <col min="7955" max="7955" width="9.140625" style="29" customWidth="1"/>
    <col min="7956" max="8189" width="9.140625" style="29"/>
    <col min="8190" max="8192" width="9.140625" style="29" customWidth="1"/>
    <col min="8193" max="8195" width="4.5703125" style="29" customWidth="1"/>
    <col min="8196" max="8196" width="9.140625" style="29" customWidth="1"/>
    <col min="8197" max="8200" width="3.7109375" style="29" customWidth="1"/>
    <col min="8201" max="8201" width="60.5703125" style="29" customWidth="1"/>
    <col min="8202" max="8202" width="9.5703125" style="29" customWidth="1"/>
    <col min="8203" max="8204" width="7.7109375" style="29" customWidth="1"/>
    <col min="8205" max="8205" width="29.7109375" style="29" customWidth="1"/>
    <col min="8206" max="8206" width="8.42578125" style="29" customWidth="1"/>
    <col min="8207" max="8207" width="31.7109375" style="29" customWidth="1"/>
    <col min="8208" max="8210" width="9.140625" style="29"/>
    <col min="8211" max="8211" width="9.140625" style="29" customWidth="1"/>
    <col min="8212" max="8445" width="9.140625" style="29"/>
    <col min="8446" max="8448" width="9.140625" style="29" customWidth="1"/>
    <col min="8449" max="8451" width="4.5703125" style="29" customWidth="1"/>
    <col min="8452" max="8452" width="9.140625" style="29" customWidth="1"/>
    <col min="8453" max="8456" width="3.7109375" style="29" customWidth="1"/>
    <col min="8457" max="8457" width="60.5703125" style="29" customWidth="1"/>
    <col min="8458" max="8458" width="9.5703125" style="29" customWidth="1"/>
    <col min="8459" max="8460" width="7.7109375" style="29" customWidth="1"/>
    <col min="8461" max="8461" width="29.7109375" style="29" customWidth="1"/>
    <col min="8462" max="8462" width="8.42578125" style="29" customWidth="1"/>
    <col min="8463" max="8463" width="31.7109375" style="29" customWidth="1"/>
    <col min="8464" max="8466" width="9.140625" style="29"/>
    <col min="8467" max="8467" width="9.140625" style="29" customWidth="1"/>
    <col min="8468" max="8701" width="9.140625" style="29"/>
    <col min="8702" max="8704" width="9.140625" style="29" customWidth="1"/>
    <col min="8705" max="8707" width="4.5703125" style="29" customWidth="1"/>
    <col min="8708" max="8708" width="9.140625" style="29" customWidth="1"/>
    <col min="8709" max="8712" width="3.7109375" style="29" customWidth="1"/>
    <col min="8713" max="8713" width="60.5703125" style="29" customWidth="1"/>
    <col min="8714" max="8714" width="9.5703125" style="29" customWidth="1"/>
    <col min="8715" max="8716" width="7.7109375" style="29" customWidth="1"/>
    <col min="8717" max="8717" width="29.7109375" style="29" customWidth="1"/>
    <col min="8718" max="8718" width="8.42578125" style="29" customWidth="1"/>
    <col min="8719" max="8719" width="31.7109375" style="29" customWidth="1"/>
    <col min="8720" max="8722" width="9.140625" style="29"/>
    <col min="8723" max="8723" width="9.140625" style="29" customWidth="1"/>
    <col min="8724" max="8957" width="9.140625" style="29"/>
    <col min="8958" max="8960" width="9.140625" style="29" customWidth="1"/>
    <col min="8961" max="8963" width="4.5703125" style="29" customWidth="1"/>
    <col min="8964" max="8964" width="9.140625" style="29" customWidth="1"/>
    <col min="8965" max="8968" width="3.7109375" style="29" customWidth="1"/>
    <col min="8969" max="8969" width="60.5703125" style="29" customWidth="1"/>
    <col min="8970" max="8970" width="9.5703125" style="29" customWidth="1"/>
    <col min="8971" max="8972" width="7.7109375" style="29" customWidth="1"/>
    <col min="8973" max="8973" width="29.7109375" style="29" customWidth="1"/>
    <col min="8974" max="8974" width="8.42578125" style="29" customWidth="1"/>
    <col min="8975" max="8975" width="31.7109375" style="29" customWidth="1"/>
    <col min="8976" max="8978" width="9.140625" style="29"/>
    <col min="8979" max="8979" width="9.140625" style="29" customWidth="1"/>
    <col min="8980" max="9213" width="9.140625" style="29"/>
    <col min="9214" max="9216" width="9.140625" style="29" customWidth="1"/>
    <col min="9217" max="9219" width="4.5703125" style="29" customWidth="1"/>
    <col min="9220" max="9220" width="9.140625" style="29" customWidth="1"/>
    <col min="9221" max="9224" width="3.7109375" style="29" customWidth="1"/>
    <col min="9225" max="9225" width="60.5703125" style="29" customWidth="1"/>
    <col min="9226" max="9226" width="9.5703125" style="29" customWidth="1"/>
    <col min="9227" max="9228" width="7.7109375" style="29" customWidth="1"/>
    <col min="9229" max="9229" width="29.7109375" style="29" customWidth="1"/>
    <col min="9230" max="9230" width="8.42578125" style="29" customWidth="1"/>
    <col min="9231" max="9231" width="31.7109375" style="29" customWidth="1"/>
    <col min="9232" max="9234" width="9.140625" style="29"/>
    <col min="9235" max="9235" width="9.140625" style="29" customWidth="1"/>
    <col min="9236" max="9469" width="9.140625" style="29"/>
    <col min="9470" max="9472" width="9.140625" style="29" customWidth="1"/>
    <col min="9473" max="9475" width="4.5703125" style="29" customWidth="1"/>
    <col min="9476" max="9476" width="9.140625" style="29" customWidth="1"/>
    <col min="9477" max="9480" width="3.7109375" style="29" customWidth="1"/>
    <col min="9481" max="9481" width="60.5703125" style="29" customWidth="1"/>
    <col min="9482" max="9482" width="9.5703125" style="29" customWidth="1"/>
    <col min="9483" max="9484" width="7.7109375" style="29" customWidth="1"/>
    <col min="9485" max="9485" width="29.7109375" style="29" customWidth="1"/>
    <col min="9486" max="9486" width="8.42578125" style="29" customWidth="1"/>
    <col min="9487" max="9487" width="31.7109375" style="29" customWidth="1"/>
    <col min="9488" max="9490" width="9.140625" style="29"/>
    <col min="9491" max="9491" width="9.140625" style="29" customWidth="1"/>
    <col min="9492" max="9725" width="9.140625" style="29"/>
    <col min="9726" max="9728" width="9.140625" style="29" customWidth="1"/>
    <col min="9729" max="9731" width="4.5703125" style="29" customWidth="1"/>
    <col min="9732" max="9732" width="9.140625" style="29" customWidth="1"/>
    <col min="9733" max="9736" width="3.7109375" style="29" customWidth="1"/>
    <col min="9737" max="9737" width="60.5703125" style="29" customWidth="1"/>
    <col min="9738" max="9738" width="9.5703125" style="29" customWidth="1"/>
    <col min="9739" max="9740" width="7.7109375" style="29" customWidth="1"/>
    <col min="9741" max="9741" width="29.7109375" style="29" customWidth="1"/>
    <col min="9742" max="9742" width="8.42578125" style="29" customWidth="1"/>
    <col min="9743" max="9743" width="31.7109375" style="29" customWidth="1"/>
    <col min="9744" max="9746" width="9.140625" style="29"/>
    <col min="9747" max="9747" width="9.140625" style="29" customWidth="1"/>
    <col min="9748" max="9981" width="9.140625" style="29"/>
    <col min="9982" max="9984" width="9.140625" style="29" customWidth="1"/>
    <col min="9985" max="9987" width="4.5703125" style="29" customWidth="1"/>
    <col min="9988" max="9988" width="9.140625" style="29" customWidth="1"/>
    <col min="9989" max="9992" width="3.7109375" style="29" customWidth="1"/>
    <col min="9993" max="9993" width="60.5703125" style="29" customWidth="1"/>
    <col min="9994" max="9994" width="9.5703125" style="29" customWidth="1"/>
    <col min="9995" max="9996" width="7.7109375" style="29" customWidth="1"/>
    <col min="9997" max="9997" width="29.7109375" style="29" customWidth="1"/>
    <col min="9998" max="9998" width="8.42578125" style="29" customWidth="1"/>
    <col min="9999" max="9999" width="31.7109375" style="29" customWidth="1"/>
    <col min="10000" max="10002" width="9.140625" style="29"/>
    <col min="10003" max="10003" width="9.140625" style="29" customWidth="1"/>
    <col min="10004" max="10237" width="9.140625" style="29"/>
    <col min="10238" max="10240" width="9.140625" style="29" customWidth="1"/>
    <col min="10241" max="10243" width="4.5703125" style="29" customWidth="1"/>
    <col min="10244" max="10244" width="9.140625" style="29" customWidth="1"/>
    <col min="10245" max="10248" width="3.7109375" style="29" customWidth="1"/>
    <col min="10249" max="10249" width="60.5703125" style="29" customWidth="1"/>
    <col min="10250" max="10250" width="9.5703125" style="29" customWidth="1"/>
    <col min="10251" max="10252" width="7.7109375" style="29" customWidth="1"/>
    <col min="10253" max="10253" width="29.7109375" style="29" customWidth="1"/>
    <col min="10254" max="10254" width="8.42578125" style="29" customWidth="1"/>
    <col min="10255" max="10255" width="31.7109375" style="29" customWidth="1"/>
    <col min="10256" max="10258" width="9.140625" style="29"/>
    <col min="10259" max="10259" width="9.140625" style="29" customWidth="1"/>
    <col min="10260" max="10493" width="9.140625" style="29"/>
    <col min="10494" max="10496" width="9.140625" style="29" customWidth="1"/>
    <col min="10497" max="10499" width="4.5703125" style="29" customWidth="1"/>
    <col min="10500" max="10500" width="9.140625" style="29" customWidth="1"/>
    <col min="10501" max="10504" width="3.7109375" style="29" customWidth="1"/>
    <col min="10505" max="10505" width="60.5703125" style="29" customWidth="1"/>
    <col min="10506" max="10506" width="9.5703125" style="29" customWidth="1"/>
    <col min="10507" max="10508" width="7.7109375" style="29" customWidth="1"/>
    <col min="10509" max="10509" width="29.7109375" style="29" customWidth="1"/>
    <col min="10510" max="10510" width="8.42578125" style="29" customWidth="1"/>
    <col min="10511" max="10511" width="31.7109375" style="29" customWidth="1"/>
    <col min="10512" max="10514" width="9.140625" style="29"/>
    <col min="10515" max="10515" width="9.140625" style="29" customWidth="1"/>
    <col min="10516" max="10749" width="9.140625" style="29"/>
    <col min="10750" max="10752" width="9.140625" style="29" customWidth="1"/>
    <col min="10753" max="10755" width="4.5703125" style="29" customWidth="1"/>
    <col min="10756" max="10756" width="9.140625" style="29" customWidth="1"/>
    <col min="10757" max="10760" width="3.7109375" style="29" customWidth="1"/>
    <col min="10761" max="10761" width="60.5703125" style="29" customWidth="1"/>
    <col min="10762" max="10762" width="9.5703125" style="29" customWidth="1"/>
    <col min="10763" max="10764" width="7.7109375" style="29" customWidth="1"/>
    <col min="10765" max="10765" width="29.7109375" style="29" customWidth="1"/>
    <col min="10766" max="10766" width="8.42578125" style="29" customWidth="1"/>
    <col min="10767" max="10767" width="31.7109375" style="29" customWidth="1"/>
    <col min="10768" max="10770" width="9.140625" style="29"/>
    <col min="10771" max="10771" width="9.140625" style="29" customWidth="1"/>
    <col min="10772" max="11005" width="9.140625" style="29"/>
    <col min="11006" max="11008" width="9.140625" style="29" customWidth="1"/>
    <col min="11009" max="11011" width="4.5703125" style="29" customWidth="1"/>
    <col min="11012" max="11012" width="9.140625" style="29" customWidth="1"/>
    <col min="11013" max="11016" width="3.7109375" style="29" customWidth="1"/>
    <col min="11017" max="11017" width="60.5703125" style="29" customWidth="1"/>
    <col min="11018" max="11018" width="9.5703125" style="29" customWidth="1"/>
    <col min="11019" max="11020" width="7.7109375" style="29" customWidth="1"/>
    <col min="11021" max="11021" width="29.7109375" style="29" customWidth="1"/>
    <col min="11022" max="11022" width="8.42578125" style="29" customWidth="1"/>
    <col min="11023" max="11023" width="31.7109375" style="29" customWidth="1"/>
    <col min="11024" max="11026" width="9.140625" style="29"/>
    <col min="11027" max="11027" width="9.140625" style="29" customWidth="1"/>
    <col min="11028" max="11261" width="9.140625" style="29"/>
    <col min="11262" max="11264" width="9.140625" style="29" customWidth="1"/>
    <col min="11265" max="11267" width="4.5703125" style="29" customWidth="1"/>
    <col min="11268" max="11268" width="9.140625" style="29" customWidth="1"/>
    <col min="11269" max="11272" width="3.7109375" style="29" customWidth="1"/>
    <col min="11273" max="11273" width="60.5703125" style="29" customWidth="1"/>
    <col min="11274" max="11274" width="9.5703125" style="29" customWidth="1"/>
    <col min="11275" max="11276" width="7.7109375" style="29" customWidth="1"/>
    <col min="11277" max="11277" width="29.7109375" style="29" customWidth="1"/>
    <col min="11278" max="11278" width="8.42578125" style="29" customWidth="1"/>
    <col min="11279" max="11279" width="31.7109375" style="29" customWidth="1"/>
    <col min="11280" max="11282" width="9.140625" style="29"/>
    <col min="11283" max="11283" width="9.140625" style="29" customWidth="1"/>
    <col min="11284" max="11517" width="9.140625" style="29"/>
    <col min="11518" max="11520" width="9.140625" style="29" customWidth="1"/>
    <col min="11521" max="11523" width="4.5703125" style="29" customWidth="1"/>
    <col min="11524" max="11524" width="9.140625" style="29" customWidth="1"/>
    <col min="11525" max="11528" width="3.7109375" style="29" customWidth="1"/>
    <col min="11529" max="11529" width="60.5703125" style="29" customWidth="1"/>
    <col min="11530" max="11530" width="9.5703125" style="29" customWidth="1"/>
    <col min="11531" max="11532" width="7.7109375" style="29" customWidth="1"/>
    <col min="11533" max="11533" width="29.7109375" style="29" customWidth="1"/>
    <col min="11534" max="11534" width="8.42578125" style="29" customWidth="1"/>
    <col min="11535" max="11535" width="31.7109375" style="29" customWidth="1"/>
    <col min="11536" max="11538" width="9.140625" style="29"/>
    <col min="11539" max="11539" width="9.140625" style="29" customWidth="1"/>
    <col min="11540" max="11773" width="9.140625" style="29"/>
    <col min="11774" max="11776" width="9.140625" style="29" customWidth="1"/>
    <col min="11777" max="11779" width="4.5703125" style="29" customWidth="1"/>
    <col min="11780" max="11780" width="9.140625" style="29" customWidth="1"/>
    <col min="11781" max="11784" width="3.7109375" style="29" customWidth="1"/>
    <col min="11785" max="11785" width="60.5703125" style="29" customWidth="1"/>
    <col min="11786" max="11786" width="9.5703125" style="29" customWidth="1"/>
    <col min="11787" max="11788" width="7.7109375" style="29" customWidth="1"/>
    <col min="11789" max="11789" width="29.7109375" style="29" customWidth="1"/>
    <col min="11790" max="11790" width="8.42578125" style="29" customWidth="1"/>
    <col min="11791" max="11791" width="31.7109375" style="29" customWidth="1"/>
    <col min="11792" max="11794" width="9.140625" style="29"/>
    <col min="11795" max="11795" width="9.140625" style="29" customWidth="1"/>
    <col min="11796" max="12029" width="9.140625" style="29"/>
    <col min="12030" max="12032" width="9.140625" style="29" customWidth="1"/>
    <col min="12033" max="12035" width="4.5703125" style="29" customWidth="1"/>
    <col min="12036" max="12036" width="9.140625" style="29" customWidth="1"/>
    <col min="12037" max="12040" width="3.7109375" style="29" customWidth="1"/>
    <col min="12041" max="12041" width="60.5703125" style="29" customWidth="1"/>
    <col min="12042" max="12042" width="9.5703125" style="29" customWidth="1"/>
    <col min="12043" max="12044" width="7.7109375" style="29" customWidth="1"/>
    <col min="12045" max="12045" width="29.7109375" style="29" customWidth="1"/>
    <col min="12046" max="12046" width="8.42578125" style="29" customWidth="1"/>
    <col min="12047" max="12047" width="31.7109375" style="29" customWidth="1"/>
    <col min="12048" max="12050" width="9.140625" style="29"/>
    <col min="12051" max="12051" width="9.140625" style="29" customWidth="1"/>
    <col min="12052" max="12285" width="9.140625" style="29"/>
    <col min="12286" max="12288" width="9.140625" style="29" customWidth="1"/>
    <col min="12289" max="12291" width="4.5703125" style="29" customWidth="1"/>
    <col min="12292" max="12292" width="9.140625" style="29" customWidth="1"/>
    <col min="12293" max="12296" width="3.7109375" style="29" customWidth="1"/>
    <col min="12297" max="12297" width="60.5703125" style="29" customWidth="1"/>
    <col min="12298" max="12298" width="9.5703125" style="29" customWidth="1"/>
    <col min="12299" max="12300" width="7.7109375" style="29" customWidth="1"/>
    <col min="12301" max="12301" width="29.7109375" style="29" customWidth="1"/>
    <col min="12302" max="12302" width="8.42578125" style="29" customWidth="1"/>
    <col min="12303" max="12303" width="31.7109375" style="29" customWidth="1"/>
    <col min="12304" max="12306" width="9.140625" style="29"/>
    <col min="12307" max="12307" width="9.140625" style="29" customWidth="1"/>
    <col min="12308" max="12541" width="9.140625" style="29"/>
    <col min="12542" max="12544" width="9.140625" style="29" customWidth="1"/>
    <col min="12545" max="12547" width="4.5703125" style="29" customWidth="1"/>
    <col min="12548" max="12548" width="9.140625" style="29" customWidth="1"/>
    <col min="12549" max="12552" width="3.7109375" style="29" customWidth="1"/>
    <col min="12553" max="12553" width="60.5703125" style="29" customWidth="1"/>
    <col min="12554" max="12554" width="9.5703125" style="29" customWidth="1"/>
    <col min="12555" max="12556" width="7.7109375" style="29" customWidth="1"/>
    <col min="12557" max="12557" width="29.7109375" style="29" customWidth="1"/>
    <col min="12558" max="12558" width="8.42578125" style="29" customWidth="1"/>
    <col min="12559" max="12559" width="31.7109375" style="29" customWidth="1"/>
    <col min="12560" max="12562" width="9.140625" style="29"/>
    <col min="12563" max="12563" width="9.140625" style="29" customWidth="1"/>
    <col min="12564" max="12797" width="9.140625" style="29"/>
    <col min="12798" max="12800" width="9.140625" style="29" customWidth="1"/>
    <col min="12801" max="12803" width="4.5703125" style="29" customWidth="1"/>
    <col min="12804" max="12804" width="9.140625" style="29" customWidth="1"/>
    <col min="12805" max="12808" width="3.7109375" style="29" customWidth="1"/>
    <col min="12809" max="12809" width="60.5703125" style="29" customWidth="1"/>
    <col min="12810" max="12810" width="9.5703125" style="29" customWidth="1"/>
    <col min="12811" max="12812" width="7.7109375" style="29" customWidth="1"/>
    <col min="12813" max="12813" width="29.7109375" style="29" customWidth="1"/>
    <col min="12814" max="12814" width="8.42578125" style="29" customWidth="1"/>
    <col min="12815" max="12815" width="31.7109375" style="29" customWidth="1"/>
    <col min="12816" max="12818" width="9.140625" style="29"/>
    <col min="12819" max="12819" width="9.140625" style="29" customWidth="1"/>
    <col min="12820" max="13053" width="9.140625" style="29"/>
    <col min="13054" max="13056" width="9.140625" style="29" customWidth="1"/>
    <col min="13057" max="13059" width="4.5703125" style="29" customWidth="1"/>
    <col min="13060" max="13060" width="9.140625" style="29" customWidth="1"/>
    <col min="13061" max="13064" width="3.7109375" style="29" customWidth="1"/>
    <col min="13065" max="13065" width="60.5703125" style="29" customWidth="1"/>
    <col min="13066" max="13066" width="9.5703125" style="29" customWidth="1"/>
    <col min="13067" max="13068" width="7.7109375" style="29" customWidth="1"/>
    <col min="13069" max="13069" width="29.7109375" style="29" customWidth="1"/>
    <col min="13070" max="13070" width="8.42578125" style="29" customWidth="1"/>
    <col min="13071" max="13071" width="31.7109375" style="29" customWidth="1"/>
    <col min="13072" max="13074" width="9.140625" style="29"/>
    <col min="13075" max="13075" width="9.140625" style="29" customWidth="1"/>
    <col min="13076" max="13309" width="9.140625" style="29"/>
    <col min="13310" max="13312" width="9.140625" style="29" customWidth="1"/>
    <col min="13313" max="13315" width="4.5703125" style="29" customWidth="1"/>
    <col min="13316" max="13316" width="9.140625" style="29" customWidth="1"/>
    <col min="13317" max="13320" width="3.7109375" style="29" customWidth="1"/>
    <col min="13321" max="13321" width="60.5703125" style="29" customWidth="1"/>
    <col min="13322" max="13322" width="9.5703125" style="29" customWidth="1"/>
    <col min="13323" max="13324" width="7.7109375" style="29" customWidth="1"/>
    <col min="13325" max="13325" width="29.7109375" style="29" customWidth="1"/>
    <col min="13326" max="13326" width="8.42578125" style="29" customWidth="1"/>
    <col min="13327" max="13327" width="31.7109375" style="29" customWidth="1"/>
    <col min="13328" max="13330" width="9.140625" style="29"/>
    <col min="13331" max="13331" width="9.140625" style="29" customWidth="1"/>
    <col min="13332" max="13565" width="9.140625" style="29"/>
    <col min="13566" max="13568" width="9.140625" style="29" customWidth="1"/>
    <col min="13569" max="13571" width="4.5703125" style="29" customWidth="1"/>
    <col min="13572" max="13572" width="9.140625" style="29" customWidth="1"/>
    <col min="13573" max="13576" width="3.7109375" style="29" customWidth="1"/>
    <col min="13577" max="13577" width="60.5703125" style="29" customWidth="1"/>
    <col min="13578" max="13578" width="9.5703125" style="29" customWidth="1"/>
    <col min="13579" max="13580" width="7.7109375" style="29" customWidth="1"/>
    <col min="13581" max="13581" width="29.7109375" style="29" customWidth="1"/>
    <col min="13582" max="13582" width="8.42578125" style="29" customWidth="1"/>
    <col min="13583" max="13583" width="31.7109375" style="29" customWidth="1"/>
    <col min="13584" max="13586" width="9.140625" style="29"/>
    <col min="13587" max="13587" width="9.140625" style="29" customWidth="1"/>
    <col min="13588" max="13821" width="9.140625" style="29"/>
    <col min="13822" max="13824" width="9.140625" style="29" customWidth="1"/>
    <col min="13825" max="13827" width="4.5703125" style="29" customWidth="1"/>
    <col min="13828" max="13828" width="9.140625" style="29" customWidth="1"/>
    <col min="13829" max="13832" width="3.7109375" style="29" customWidth="1"/>
    <col min="13833" max="13833" width="60.5703125" style="29" customWidth="1"/>
    <col min="13834" max="13834" width="9.5703125" style="29" customWidth="1"/>
    <col min="13835" max="13836" width="7.7109375" style="29" customWidth="1"/>
    <col min="13837" max="13837" width="29.7109375" style="29" customWidth="1"/>
    <col min="13838" max="13838" width="8.42578125" style="29" customWidth="1"/>
    <col min="13839" max="13839" width="31.7109375" style="29" customWidth="1"/>
    <col min="13840" max="13842" width="9.140625" style="29"/>
    <col min="13843" max="13843" width="9.140625" style="29" customWidth="1"/>
    <col min="13844" max="14077" width="9.140625" style="29"/>
    <col min="14078" max="14080" width="9.140625" style="29" customWidth="1"/>
    <col min="14081" max="14083" width="4.5703125" style="29" customWidth="1"/>
    <col min="14084" max="14084" width="9.140625" style="29" customWidth="1"/>
    <col min="14085" max="14088" width="3.7109375" style="29" customWidth="1"/>
    <col min="14089" max="14089" width="60.5703125" style="29" customWidth="1"/>
    <col min="14090" max="14090" width="9.5703125" style="29" customWidth="1"/>
    <col min="14091" max="14092" width="7.7109375" style="29" customWidth="1"/>
    <col min="14093" max="14093" width="29.7109375" style="29" customWidth="1"/>
    <col min="14094" max="14094" width="8.42578125" style="29" customWidth="1"/>
    <col min="14095" max="14095" width="31.7109375" style="29" customWidth="1"/>
    <col min="14096" max="14098" width="9.140625" style="29"/>
    <col min="14099" max="14099" width="9.140625" style="29" customWidth="1"/>
    <col min="14100" max="14333" width="9.140625" style="29"/>
    <col min="14334" max="14336" width="9.140625" style="29" customWidth="1"/>
    <col min="14337" max="14339" width="4.5703125" style="29" customWidth="1"/>
    <col min="14340" max="14340" width="9.140625" style="29" customWidth="1"/>
    <col min="14341" max="14344" width="3.7109375" style="29" customWidth="1"/>
    <col min="14345" max="14345" width="60.5703125" style="29" customWidth="1"/>
    <col min="14346" max="14346" width="9.5703125" style="29" customWidth="1"/>
    <col min="14347" max="14348" width="7.7109375" style="29" customWidth="1"/>
    <col min="14349" max="14349" width="29.7109375" style="29" customWidth="1"/>
    <col min="14350" max="14350" width="8.42578125" style="29" customWidth="1"/>
    <col min="14351" max="14351" width="31.7109375" style="29" customWidth="1"/>
    <col min="14352" max="14354" width="9.140625" style="29"/>
    <col min="14355" max="14355" width="9.140625" style="29" customWidth="1"/>
    <col min="14356" max="14589" width="9.140625" style="29"/>
    <col min="14590" max="14592" width="9.140625" style="29" customWidth="1"/>
    <col min="14593" max="14595" width="4.5703125" style="29" customWidth="1"/>
    <col min="14596" max="14596" width="9.140625" style="29" customWidth="1"/>
    <col min="14597" max="14600" width="3.7109375" style="29" customWidth="1"/>
    <col min="14601" max="14601" width="60.5703125" style="29" customWidth="1"/>
    <col min="14602" max="14602" width="9.5703125" style="29" customWidth="1"/>
    <col min="14603" max="14604" width="7.7109375" style="29" customWidth="1"/>
    <col min="14605" max="14605" width="29.7109375" style="29" customWidth="1"/>
    <col min="14606" max="14606" width="8.42578125" style="29" customWidth="1"/>
    <col min="14607" max="14607" width="31.7109375" style="29" customWidth="1"/>
    <col min="14608" max="14610" width="9.140625" style="29"/>
    <col min="14611" max="14611" width="9.140625" style="29" customWidth="1"/>
    <col min="14612" max="14845" width="9.140625" style="29"/>
    <col min="14846" max="14848" width="9.140625" style="29" customWidth="1"/>
    <col min="14849" max="14851" width="4.5703125" style="29" customWidth="1"/>
    <col min="14852" max="14852" width="9.140625" style="29" customWidth="1"/>
    <col min="14853" max="14856" width="3.7109375" style="29" customWidth="1"/>
    <col min="14857" max="14857" width="60.5703125" style="29" customWidth="1"/>
    <col min="14858" max="14858" width="9.5703125" style="29" customWidth="1"/>
    <col min="14859" max="14860" width="7.7109375" style="29" customWidth="1"/>
    <col min="14861" max="14861" width="29.7109375" style="29" customWidth="1"/>
    <col min="14862" max="14862" width="8.42578125" style="29" customWidth="1"/>
    <col min="14863" max="14863" width="31.7109375" style="29" customWidth="1"/>
    <col min="14864" max="14866" width="9.140625" style="29"/>
    <col min="14867" max="14867" width="9.140625" style="29" customWidth="1"/>
    <col min="14868" max="15101" width="9.140625" style="29"/>
    <col min="15102" max="15104" width="9.140625" style="29" customWidth="1"/>
    <col min="15105" max="15107" width="4.5703125" style="29" customWidth="1"/>
    <col min="15108" max="15108" width="9.140625" style="29" customWidth="1"/>
    <col min="15109" max="15112" width="3.7109375" style="29" customWidth="1"/>
    <col min="15113" max="15113" width="60.5703125" style="29" customWidth="1"/>
    <col min="15114" max="15114" width="9.5703125" style="29" customWidth="1"/>
    <col min="15115" max="15116" width="7.7109375" style="29" customWidth="1"/>
    <col min="15117" max="15117" width="29.7109375" style="29" customWidth="1"/>
    <col min="15118" max="15118" width="8.42578125" style="29" customWidth="1"/>
    <col min="15119" max="15119" width="31.7109375" style="29" customWidth="1"/>
    <col min="15120" max="15122" width="9.140625" style="29"/>
    <col min="15123" max="15123" width="9.140625" style="29" customWidth="1"/>
    <col min="15124" max="15357" width="9.140625" style="29"/>
    <col min="15358" max="15360" width="9.140625" style="29" customWidth="1"/>
    <col min="15361" max="15363" width="4.5703125" style="29" customWidth="1"/>
    <col min="15364" max="15364" width="9.140625" style="29" customWidth="1"/>
    <col min="15365" max="15368" width="3.7109375" style="29" customWidth="1"/>
    <col min="15369" max="15369" width="60.5703125" style="29" customWidth="1"/>
    <col min="15370" max="15370" width="9.5703125" style="29" customWidth="1"/>
    <col min="15371" max="15372" width="7.7109375" style="29" customWidth="1"/>
    <col min="15373" max="15373" width="29.7109375" style="29" customWidth="1"/>
    <col min="15374" max="15374" width="8.42578125" style="29" customWidth="1"/>
    <col min="15375" max="15375" width="31.7109375" style="29" customWidth="1"/>
    <col min="15376" max="15378" width="9.140625" style="29"/>
    <col min="15379" max="15379" width="9.140625" style="29" customWidth="1"/>
    <col min="15380" max="15613" width="9.140625" style="29"/>
    <col min="15614" max="15616" width="9.140625" style="29" customWidth="1"/>
    <col min="15617" max="15619" width="4.5703125" style="29" customWidth="1"/>
    <col min="15620" max="15620" width="9.140625" style="29" customWidth="1"/>
    <col min="15621" max="15624" width="3.7109375" style="29" customWidth="1"/>
    <col min="15625" max="15625" width="60.5703125" style="29" customWidth="1"/>
    <col min="15626" max="15626" width="9.5703125" style="29" customWidth="1"/>
    <col min="15627" max="15628" width="7.7109375" style="29" customWidth="1"/>
    <col min="15629" max="15629" width="29.7109375" style="29" customWidth="1"/>
    <col min="15630" max="15630" width="8.42578125" style="29" customWidth="1"/>
    <col min="15631" max="15631" width="31.7109375" style="29" customWidth="1"/>
    <col min="15632" max="15634" width="9.140625" style="29"/>
    <col min="15635" max="15635" width="9.140625" style="29" customWidth="1"/>
    <col min="15636" max="15869" width="9.140625" style="29"/>
    <col min="15870" max="15872" width="9.140625" style="29" customWidth="1"/>
    <col min="15873" max="15875" width="4.5703125" style="29" customWidth="1"/>
    <col min="15876" max="15876" width="9.140625" style="29" customWidth="1"/>
    <col min="15877" max="15880" width="3.7109375" style="29" customWidth="1"/>
    <col min="15881" max="15881" width="60.5703125" style="29" customWidth="1"/>
    <col min="15882" max="15882" width="9.5703125" style="29" customWidth="1"/>
    <col min="15883" max="15884" width="7.7109375" style="29" customWidth="1"/>
    <col min="15885" max="15885" width="29.7109375" style="29" customWidth="1"/>
    <col min="15886" max="15886" width="8.42578125" style="29" customWidth="1"/>
    <col min="15887" max="15887" width="31.7109375" style="29" customWidth="1"/>
    <col min="15888" max="15890" width="9.140625" style="29"/>
    <col min="15891" max="15891" width="9.140625" style="29" customWidth="1"/>
    <col min="15892" max="16125" width="9.140625" style="29"/>
    <col min="16126" max="16128" width="9.140625" style="29" customWidth="1"/>
    <col min="16129" max="16131" width="4.5703125" style="29" customWidth="1"/>
    <col min="16132" max="16132" width="9.140625" style="29" customWidth="1"/>
    <col min="16133" max="16136" width="3.7109375" style="29" customWidth="1"/>
    <col min="16137" max="16137" width="60.5703125" style="29" customWidth="1"/>
    <col min="16138" max="16138" width="9.5703125" style="29" customWidth="1"/>
    <col min="16139" max="16140" width="7.7109375" style="29" customWidth="1"/>
    <col min="16141" max="16141" width="29.7109375" style="29" customWidth="1"/>
    <col min="16142" max="16142" width="8.42578125" style="29" customWidth="1"/>
    <col min="16143" max="16143" width="31.7109375" style="29" customWidth="1"/>
    <col min="16144" max="16146" width="9.140625" style="29"/>
    <col min="16147" max="16147" width="9.140625" style="29" customWidth="1"/>
    <col min="16148" max="16384" width="9.140625" style="29"/>
  </cols>
  <sheetData>
    <row r="1" spans="1:48" ht="15.75" x14ac:dyDescent="0.25">
      <c r="D1" s="31" t="s">
        <v>165</v>
      </c>
      <c r="I1" s="32"/>
      <c r="J1" s="32"/>
      <c r="K1" s="32"/>
      <c r="L1" s="32"/>
      <c r="M1" s="32"/>
      <c r="P1" s="34"/>
      <c r="R1" s="34"/>
      <c r="S1" s="34"/>
      <c r="T1" s="34"/>
      <c r="U1" s="34"/>
      <c r="W1" s="33"/>
      <c r="AB1" s="34"/>
      <c r="AC1" s="34"/>
      <c r="AD1" s="34"/>
      <c r="AE1" s="154"/>
      <c r="AF1" s="34"/>
      <c r="AG1" s="34"/>
      <c r="AH1" s="34"/>
      <c r="AI1" s="34"/>
      <c r="AJ1" s="34"/>
      <c r="AK1" s="34"/>
      <c r="AL1" s="34"/>
      <c r="AM1" s="34"/>
      <c r="AN1" s="34"/>
      <c r="AO1" s="34"/>
      <c r="AP1" s="34"/>
      <c r="AQ1" s="34"/>
    </row>
    <row r="2" spans="1:48" ht="16.5" thickBot="1" x14ac:dyDescent="0.3">
      <c r="D2" s="36" t="str">
        <f>LEFT(Country!B3,3)</f>
        <v>MEX</v>
      </c>
      <c r="R2" s="33"/>
      <c r="S2" s="37"/>
      <c r="T2" s="29"/>
      <c r="U2" s="29"/>
      <c r="W2" s="33"/>
      <c r="AB2" s="33"/>
      <c r="AC2" s="33"/>
      <c r="AD2" s="33"/>
      <c r="AE2" s="33"/>
      <c r="AF2" s="33"/>
      <c r="AG2" s="33"/>
      <c r="AH2" s="37"/>
      <c r="AI2" s="29"/>
      <c r="AJ2" s="29"/>
      <c r="AK2" s="29"/>
      <c r="AL2" s="29"/>
      <c r="AM2" s="29"/>
      <c r="AN2" s="29"/>
      <c r="AO2" s="29"/>
      <c r="AP2" s="38"/>
      <c r="AQ2" s="38"/>
    </row>
    <row r="3" spans="1:48" ht="13.5" thickBot="1" x14ac:dyDescent="0.25">
      <c r="D3" s="39"/>
      <c r="E3" s="40"/>
      <c r="F3" s="40"/>
      <c r="G3" s="40"/>
      <c r="H3" s="41"/>
      <c r="I3" s="42"/>
      <c r="J3" s="231" t="s">
        <v>79</v>
      </c>
      <c r="K3" s="232"/>
      <c r="L3" s="232"/>
      <c r="M3" s="232"/>
      <c r="N3" s="233" t="s">
        <v>203</v>
      </c>
      <c r="O3" s="233"/>
      <c r="P3" s="233"/>
      <c r="Q3" s="233"/>
      <c r="R3" s="233"/>
      <c r="S3" s="233"/>
      <c r="T3" s="233"/>
      <c r="U3" s="233"/>
      <c r="V3" s="233"/>
      <c r="W3" s="234"/>
      <c r="X3" s="235" t="s">
        <v>79</v>
      </c>
      <c r="Y3" s="236"/>
      <c r="Z3" s="236"/>
      <c r="AA3" s="237"/>
      <c r="AB3" s="151"/>
      <c r="AC3" s="152"/>
      <c r="AD3" s="152"/>
      <c r="AE3" s="136" t="s">
        <v>87</v>
      </c>
      <c r="AF3" s="152"/>
      <c r="AG3" s="152"/>
      <c r="AH3" s="152"/>
      <c r="AI3" s="152"/>
      <c r="AJ3" s="152"/>
      <c r="AK3" s="152"/>
      <c r="AL3" s="152"/>
      <c r="AM3" s="152"/>
      <c r="AN3" s="152"/>
      <c r="AO3" s="152"/>
      <c r="AP3" s="152"/>
      <c r="AQ3" s="153"/>
      <c r="AR3" s="43"/>
      <c r="AS3" s="276" t="s">
        <v>86</v>
      </c>
      <c r="AT3" s="277"/>
      <c r="AU3" s="277"/>
      <c r="AV3" s="278"/>
    </row>
    <row r="4" spans="1:48" s="69" customFormat="1" ht="137.44999999999999" customHeight="1" thickBot="1" x14ac:dyDescent="0.25">
      <c r="A4" s="90" t="s">
        <v>54</v>
      </c>
      <c r="B4" s="91" t="s">
        <v>6</v>
      </c>
      <c r="C4" s="91" t="s">
        <v>4</v>
      </c>
      <c r="D4" s="244" t="s">
        <v>13</v>
      </c>
      <c r="E4" s="245"/>
      <c r="F4" s="245"/>
      <c r="G4" s="245"/>
      <c r="H4" s="246"/>
      <c r="I4" s="155" t="s">
        <v>223</v>
      </c>
      <c r="J4" s="92"/>
      <c r="K4" s="92"/>
      <c r="L4" s="92"/>
      <c r="M4" s="93"/>
      <c r="N4" s="156" t="s">
        <v>80</v>
      </c>
      <c r="O4" s="157" t="s">
        <v>81</v>
      </c>
      <c r="P4" s="158" t="s">
        <v>287</v>
      </c>
      <c r="Q4" s="157" t="s">
        <v>288</v>
      </c>
      <c r="R4" s="157" t="s">
        <v>289</v>
      </c>
      <c r="S4" s="157" t="s">
        <v>290</v>
      </c>
      <c r="T4" s="157" t="s">
        <v>222</v>
      </c>
      <c r="U4" s="157" t="s">
        <v>291</v>
      </c>
      <c r="V4" s="159" t="s">
        <v>292</v>
      </c>
      <c r="W4" s="160" t="s">
        <v>293</v>
      </c>
      <c r="X4" s="161"/>
      <c r="Y4" s="162"/>
      <c r="Z4" s="157"/>
      <c r="AA4" s="161"/>
      <c r="AB4" s="156" t="s">
        <v>82</v>
      </c>
      <c r="AC4" s="157" t="s">
        <v>83</v>
      </c>
      <c r="AD4" s="157" t="s">
        <v>289</v>
      </c>
      <c r="AE4" s="157" t="s">
        <v>290</v>
      </c>
      <c r="AF4" s="163" t="s">
        <v>294</v>
      </c>
      <c r="AG4" s="157" t="s">
        <v>133</v>
      </c>
      <c r="AH4" s="157" t="s">
        <v>291</v>
      </c>
      <c r="AI4" s="164" t="s">
        <v>295</v>
      </c>
      <c r="AJ4" s="157" t="s">
        <v>290</v>
      </c>
      <c r="AK4" s="165" t="s">
        <v>296</v>
      </c>
      <c r="AL4" s="157" t="s">
        <v>133</v>
      </c>
      <c r="AM4" s="157" t="s">
        <v>291</v>
      </c>
      <c r="AN4" s="157" t="s">
        <v>297</v>
      </c>
      <c r="AO4" s="164" t="s">
        <v>84</v>
      </c>
      <c r="AP4" s="157" t="s">
        <v>85</v>
      </c>
      <c r="AQ4" s="166" t="s">
        <v>134</v>
      </c>
      <c r="AR4" s="94"/>
      <c r="AS4" s="95"/>
      <c r="AT4" s="96"/>
      <c r="AU4" s="97"/>
      <c r="AV4" s="98"/>
    </row>
    <row r="5" spans="1:48" ht="60" customHeight="1" x14ac:dyDescent="0.2">
      <c r="A5" s="21"/>
      <c r="B5" s="22"/>
      <c r="C5" s="22"/>
      <c r="D5" s="253" t="s">
        <v>92</v>
      </c>
      <c r="E5" s="254"/>
      <c r="F5" s="254"/>
      <c r="G5" s="254"/>
      <c r="H5" s="255"/>
      <c r="I5" s="186" t="s">
        <v>202</v>
      </c>
      <c r="J5" s="204"/>
      <c r="K5" s="205"/>
      <c r="L5" s="205"/>
      <c r="M5" s="206"/>
      <c r="N5" s="99"/>
      <c r="O5" s="131"/>
      <c r="P5" s="131"/>
      <c r="Q5" s="222"/>
      <c r="R5" s="132"/>
      <c r="S5" s="132"/>
      <c r="T5" s="132"/>
      <c r="U5" s="132"/>
      <c r="V5" s="131"/>
      <c r="W5" s="133"/>
      <c r="X5" s="99"/>
      <c r="Y5" s="131"/>
      <c r="Z5" s="131"/>
      <c r="AA5" s="216"/>
      <c r="AB5" s="287"/>
      <c r="AC5" s="174"/>
      <c r="AD5" s="134"/>
      <c r="AE5" s="132"/>
      <c r="AF5" s="111"/>
      <c r="AG5" s="132"/>
      <c r="AH5" s="132"/>
      <c r="AI5" s="132"/>
      <c r="AJ5" s="132"/>
      <c r="AK5" s="132"/>
      <c r="AL5" s="137"/>
      <c r="AM5" s="110"/>
      <c r="AN5" s="138"/>
      <c r="AO5" s="139"/>
      <c r="AP5" s="111"/>
      <c r="AQ5" s="140"/>
      <c r="AR5" s="43"/>
      <c r="AS5" s="45"/>
      <c r="AT5" s="46"/>
      <c r="AU5" s="46"/>
      <c r="AV5" s="47"/>
    </row>
    <row r="6" spans="1:48" ht="67.5" customHeight="1" x14ac:dyDescent="0.35">
      <c r="A6" s="65" t="str">
        <f>IF(E6&lt;&gt;"",MID(E6,FIND("(Q",E6)+1,5),MID(F6,FIND("(Q",F6)+1,7))</f>
        <v>Q5.01</v>
      </c>
      <c r="B6" s="22" t="s">
        <v>55</v>
      </c>
      <c r="C6" s="25"/>
      <c r="D6" s="48"/>
      <c r="E6" s="241" t="s">
        <v>166</v>
      </c>
      <c r="F6" s="241"/>
      <c r="G6" s="241"/>
      <c r="H6" s="252"/>
      <c r="I6" s="167" t="s">
        <v>169</v>
      </c>
      <c r="J6" s="207"/>
      <c r="K6" s="208"/>
      <c r="L6" s="208"/>
      <c r="M6" s="209"/>
      <c r="N6" s="100" t="s">
        <v>302</v>
      </c>
      <c r="O6" s="101" t="s">
        <v>286</v>
      </c>
      <c r="P6" s="223"/>
      <c r="Q6" s="101"/>
      <c r="R6" s="102"/>
      <c r="S6" s="102"/>
      <c r="T6" s="102"/>
      <c r="U6" s="102"/>
      <c r="V6" s="101" t="str">
        <f>IF(AND(T6="",R6="",P6="",N6=""),"",IF(AND(T6="",R6="", P6=""),N6,IF(AND(T6="", R6="",P6&lt;&gt;""),P6,IF(AND(T6="",R6&lt;&gt;""),R6,T6))))</f>
        <v/>
      </c>
      <c r="W6" s="103"/>
      <c r="X6" s="217"/>
      <c r="Y6" s="104"/>
      <c r="Z6" s="104"/>
      <c r="AA6" s="218"/>
      <c r="AB6" s="288"/>
      <c r="AC6" s="175"/>
      <c r="AD6" s="106"/>
      <c r="AE6" s="105"/>
      <c r="AF6" s="117" t="str">
        <f t="shared" ref="AF6:AF7" si="0">IF(AND(AD6="",AB6=""),"",IF(AND(AD6="",AB6&lt;&gt;""),AB6,IF(AND(AD6="",AB6&lt;&gt;""),AB6,AD6)))</f>
        <v/>
      </c>
      <c r="AG6" s="105"/>
      <c r="AH6" s="105"/>
      <c r="AI6" s="105"/>
      <c r="AJ6" s="105"/>
      <c r="AK6" s="117" t="str">
        <f t="shared" ref="AK6:AK7" si="1">IF(AND(AI6="",AG6="",AF6=""),"",IF(AND(AI6="",AG6=""),AF6,IF(AND(AI6="",AG6&lt;&gt;""),AG6,IF(AND(AI6="",AG6&lt;&gt;""),AG6,AI6))))</f>
        <v/>
      </c>
      <c r="AL6" s="141"/>
      <c r="AM6" s="142"/>
      <c r="AN6" s="142"/>
      <c r="AO6" s="143"/>
      <c r="AP6" s="117" t="str">
        <f t="shared" ref="AP6:AP7" si="2">IF(AND(AN6="",AL6="",AK6=""),".",IF(AND(AN6="",AL6=""),AK6,IF(AND(AN6="",AL6&lt;&gt;""),AL6,IF(AND(AN6="",AL6&lt;&gt;""),AL6,AN6))))</f>
        <v>.</v>
      </c>
      <c r="AQ6" s="144"/>
      <c r="AR6" s="43"/>
      <c r="AS6" s="45"/>
      <c r="AT6" s="49"/>
      <c r="AU6" s="49"/>
      <c r="AV6" s="47"/>
    </row>
    <row r="7" spans="1:48" ht="54.75" customHeight="1" x14ac:dyDescent="0.35">
      <c r="A7" s="65" t="str">
        <f t="shared" ref="A7" si="3">IF(E7&lt;&gt;"",MID(E7,FIND("(Q",E7)+1,5),MID(F7,FIND("(Q",F7)+1,7))</f>
        <v>Q5.02</v>
      </c>
      <c r="B7" s="22" t="s">
        <v>55</v>
      </c>
      <c r="C7" s="168"/>
      <c r="D7" s="48"/>
      <c r="E7" s="241" t="s">
        <v>167</v>
      </c>
      <c r="F7" s="241"/>
      <c r="G7" s="241"/>
      <c r="H7" s="252"/>
      <c r="I7" s="187" t="s">
        <v>170</v>
      </c>
      <c r="J7" s="207"/>
      <c r="K7" s="208"/>
      <c r="L7" s="208"/>
      <c r="M7" s="209"/>
      <c r="N7" s="100" t="s">
        <v>302</v>
      </c>
      <c r="O7" s="101" t="s">
        <v>286</v>
      </c>
      <c r="P7" s="223"/>
      <c r="Q7" s="101"/>
      <c r="R7" s="102"/>
      <c r="S7" s="102"/>
      <c r="T7" s="102"/>
      <c r="U7" s="102"/>
      <c r="V7" s="101" t="str">
        <f t="shared" ref="V7:V70" si="4">IF(AND(T7="",R7="",P7="",N7=""),"",IF(AND(T7="",R7="", P7=""),N7,IF(AND(T7="", R7="",P7&lt;&gt;""),P7,IF(AND(T7="",R7&lt;&gt;""),R7,T7))))</f>
        <v/>
      </c>
      <c r="W7" s="103"/>
      <c r="X7" s="217"/>
      <c r="Y7" s="104"/>
      <c r="Z7" s="104"/>
      <c r="AA7" s="218"/>
      <c r="AB7" s="288"/>
      <c r="AC7" s="175"/>
      <c r="AD7" s="106"/>
      <c r="AE7" s="105"/>
      <c r="AF7" s="117" t="str">
        <f t="shared" si="0"/>
        <v/>
      </c>
      <c r="AG7" s="105"/>
      <c r="AH7" s="105"/>
      <c r="AI7" s="105"/>
      <c r="AJ7" s="105"/>
      <c r="AK7" s="117" t="str">
        <f t="shared" si="1"/>
        <v/>
      </c>
      <c r="AL7" s="141"/>
      <c r="AM7" s="142"/>
      <c r="AN7" s="142"/>
      <c r="AO7" s="143"/>
      <c r="AP7" s="117" t="str">
        <f t="shared" si="2"/>
        <v>.</v>
      </c>
      <c r="AQ7" s="144"/>
      <c r="AR7" s="43"/>
      <c r="AS7" s="45"/>
      <c r="AT7" s="49"/>
      <c r="AU7" s="49"/>
      <c r="AV7" s="47"/>
    </row>
    <row r="8" spans="1:48" ht="60" customHeight="1" x14ac:dyDescent="0.2">
      <c r="A8" s="65"/>
      <c r="B8" s="23"/>
      <c r="C8" s="24"/>
      <c r="D8" s="247" t="s">
        <v>93</v>
      </c>
      <c r="E8" s="248"/>
      <c r="F8" s="248"/>
      <c r="G8" s="248"/>
      <c r="H8" s="249"/>
      <c r="J8" s="210"/>
      <c r="K8" s="211"/>
      <c r="L8" s="211"/>
      <c r="M8" s="212"/>
      <c r="N8" s="108"/>
      <c r="O8" s="111"/>
      <c r="P8" s="110"/>
      <c r="Q8" s="111"/>
      <c r="R8" s="110"/>
      <c r="S8" s="111"/>
      <c r="T8" s="110"/>
      <c r="U8" s="110"/>
      <c r="V8" s="111"/>
      <c r="W8" s="112"/>
      <c r="X8" s="219"/>
      <c r="Y8" s="110"/>
      <c r="Z8" s="110"/>
      <c r="AA8" s="220"/>
      <c r="AB8" s="289"/>
      <c r="AC8" s="146"/>
      <c r="AD8" s="110"/>
      <c r="AE8" s="110"/>
      <c r="AF8" s="111"/>
      <c r="AG8" s="110"/>
      <c r="AH8" s="111"/>
      <c r="AI8" s="110"/>
      <c r="AJ8" s="110"/>
      <c r="AK8" s="111"/>
      <c r="AL8" s="110"/>
      <c r="AM8" s="110"/>
      <c r="AN8" s="110"/>
      <c r="AO8" s="145"/>
      <c r="AP8" s="111"/>
      <c r="AQ8" s="112"/>
      <c r="AR8" s="43"/>
      <c r="AS8" s="45"/>
      <c r="AT8" s="49"/>
      <c r="AU8" s="49"/>
      <c r="AV8" s="47"/>
    </row>
    <row r="9" spans="1:48" ht="139.5" customHeight="1" x14ac:dyDescent="0.2">
      <c r="A9" s="65" t="str">
        <f>IF(E9&lt;&gt;"",MID(E9,FIND("(Q",E9)+1,6),MID(F9,FIND("(Q",F9)+1,7))</f>
        <v>Q5.1.1</v>
      </c>
      <c r="B9" s="23" t="s">
        <v>89</v>
      </c>
      <c r="C9" s="25" t="s">
        <v>76</v>
      </c>
      <c r="D9" s="50"/>
      <c r="E9" s="250" t="s">
        <v>88</v>
      </c>
      <c r="F9" s="250"/>
      <c r="G9" s="250"/>
      <c r="H9" s="251"/>
      <c r="I9" s="188" t="s">
        <v>187</v>
      </c>
      <c r="J9" s="180"/>
      <c r="K9" s="181"/>
      <c r="L9" s="181"/>
      <c r="M9" s="182"/>
      <c r="N9" s="113" t="s">
        <v>185</v>
      </c>
      <c r="O9" s="101"/>
      <c r="P9" s="101"/>
      <c r="Q9" s="101"/>
      <c r="R9" s="101"/>
      <c r="S9" s="101"/>
      <c r="T9" s="285"/>
      <c r="U9" s="285"/>
      <c r="V9" s="101" t="str">
        <f t="shared" si="4"/>
        <v>yes (only in few sectors)</v>
      </c>
      <c r="W9" s="114"/>
      <c r="X9" s="118"/>
      <c r="Y9" s="115"/>
      <c r="Z9" s="115"/>
      <c r="AA9" s="120"/>
      <c r="AB9" s="121"/>
      <c r="AC9" s="107"/>
      <c r="AD9" s="116"/>
      <c r="AE9" s="117"/>
      <c r="AF9" s="117" t="str">
        <f t="shared" ref="AF9:AF70" si="5">IF(AND(AD9="",AB9=""),"",IF(AND(AD9="",AB9&lt;&gt;""),AB9,IF(AND(AD9="",AB9&lt;&gt;""),AB9,AD9)))</f>
        <v/>
      </c>
      <c r="AG9" s="117"/>
      <c r="AH9" s="117"/>
      <c r="AI9" s="142"/>
      <c r="AJ9" s="142"/>
      <c r="AK9" s="117" t="str">
        <f>IF(AND(AI9="",AG9="",AF9=""),"",IF(AND(AI9="",AG9=""),AF9,IF(AND(AI9="",AG9&lt;&gt;""),AG9,IF(AND(AI9="",AG9&lt;&gt;""),AG9,AI9))))</f>
        <v/>
      </c>
      <c r="AL9" s="141"/>
      <c r="AM9" s="142"/>
      <c r="AN9" s="142"/>
      <c r="AO9" s="141"/>
      <c r="AP9" s="117" t="str">
        <f>IF(AND(AN9="",AL9="",AK9=""),".",IF(AND(AN9="",AL9=""),AK9,IF(AND(AN9="",AL9&lt;&gt;""),AL9,IF(AND(AN9="",AL9&lt;&gt;""),AL9,AN9))))</f>
        <v>.</v>
      </c>
      <c r="AQ9" s="144"/>
      <c r="AR9" s="43"/>
      <c r="AS9" s="45"/>
      <c r="AT9" s="49"/>
      <c r="AU9" s="49"/>
      <c r="AV9" s="47"/>
    </row>
    <row r="10" spans="1:48" ht="60.95" customHeight="1" x14ac:dyDescent="0.2">
      <c r="A10" s="65" t="str">
        <f t="shared" ref="A10:A70" si="6">IF(E10&lt;&gt;"",MID(E10,FIND("(Q",E10)+1,6),MID(F10,FIND("(Q",F10)+1,7))</f>
        <v>Q5.1.1a</v>
      </c>
      <c r="B10" s="23" t="s">
        <v>55</v>
      </c>
      <c r="C10" s="25"/>
      <c r="D10" s="50"/>
      <c r="F10" s="267" t="s">
        <v>94</v>
      </c>
      <c r="G10" s="267"/>
      <c r="H10" s="259"/>
      <c r="I10" s="189"/>
      <c r="J10" s="213"/>
      <c r="K10" s="214"/>
      <c r="L10" s="214"/>
      <c r="M10" s="215"/>
      <c r="N10" s="113" t="s">
        <v>302</v>
      </c>
      <c r="O10" s="101" t="s">
        <v>205</v>
      </c>
      <c r="P10" s="101"/>
      <c r="Q10" s="101"/>
      <c r="R10" s="101"/>
      <c r="S10" s="101"/>
      <c r="T10" s="285"/>
      <c r="U10" s="285"/>
      <c r="V10" s="101" t="str">
        <f t="shared" si="4"/>
        <v/>
      </c>
      <c r="W10" s="114"/>
      <c r="X10" s="118"/>
      <c r="Y10" s="115"/>
      <c r="Z10" s="115"/>
      <c r="AA10" s="120"/>
      <c r="AB10" s="121"/>
      <c r="AC10" s="107"/>
      <c r="AD10" s="116"/>
      <c r="AE10" s="117"/>
      <c r="AF10" s="117" t="str">
        <f t="shared" si="5"/>
        <v/>
      </c>
      <c r="AG10" s="117"/>
      <c r="AH10" s="117"/>
      <c r="AI10" s="142"/>
      <c r="AJ10" s="142"/>
      <c r="AK10" s="117" t="str">
        <f t="shared" ref="AK10:AK70" si="7">IF(AND(AI10="",AG10="",AF10=""),"",IF(AND(AI10="",AG10=""),AF10,IF(AND(AI10="",AG10&lt;&gt;""),AG10,IF(AND(AI10="",AG10&lt;&gt;""),AG10,AI10))))</f>
        <v/>
      </c>
      <c r="AL10" s="141"/>
      <c r="AM10" s="142"/>
      <c r="AN10" s="142"/>
      <c r="AO10" s="141"/>
      <c r="AP10" s="117" t="str">
        <f t="shared" ref="AP10:AP70" si="8">IF(AND(AN10="",AL10="",AK10=""),".",IF(AND(AN10="",AL10=""),AK10,IF(AND(AN10="",AL10&lt;&gt;""),AL10,IF(AND(AN10="",AL10&lt;&gt;""),AL10,AN10))))</f>
        <v>.</v>
      </c>
      <c r="AQ10" s="144"/>
      <c r="AR10" s="43"/>
      <c r="AS10" s="52"/>
      <c r="AT10" s="49"/>
      <c r="AU10" s="49"/>
      <c r="AV10" s="47"/>
    </row>
    <row r="11" spans="1:48" ht="38.25" customHeight="1" x14ac:dyDescent="0.2">
      <c r="A11" s="65" t="str">
        <f t="shared" si="6"/>
        <v>Q5.1.1b</v>
      </c>
      <c r="B11" s="23" t="s">
        <v>298</v>
      </c>
      <c r="C11" s="25" t="s">
        <v>56</v>
      </c>
      <c r="D11" s="50"/>
      <c r="F11" s="274" t="s">
        <v>90</v>
      </c>
      <c r="G11" s="274"/>
      <c r="H11" s="275"/>
      <c r="I11" s="190"/>
      <c r="J11" s="180"/>
      <c r="K11" s="181"/>
      <c r="L11" s="181"/>
      <c r="M11" s="182"/>
      <c r="N11" s="113" t="s">
        <v>1</v>
      </c>
      <c r="O11" s="101" t="str">
        <f t="shared" ref="O11:O14" si="9">IF(OR(B11="NI",B11="N"),"New question introduced in 2023 - Please answer this question for the year of the previous update in Column P",IF(B11="EC","Small changes were made to the question. Take extra care when validating the response in Column N. If necessary, please change your answer in Column P",""))</f>
        <v/>
      </c>
      <c r="P11" s="101"/>
      <c r="Q11" s="101"/>
      <c r="R11" s="101"/>
      <c r="S11" s="101"/>
      <c r="T11" s="101"/>
      <c r="U11" s="285"/>
      <c r="V11" s="101" t="str">
        <f t="shared" si="4"/>
        <v>yes</v>
      </c>
      <c r="W11" s="114"/>
      <c r="X11" s="118"/>
      <c r="Y11" s="115"/>
      <c r="Z11" s="115"/>
      <c r="AA11" s="120"/>
      <c r="AB11" s="290"/>
      <c r="AC11" s="107"/>
      <c r="AD11" s="169"/>
      <c r="AE11" s="117"/>
      <c r="AF11" s="117" t="str">
        <f t="shared" si="5"/>
        <v/>
      </c>
      <c r="AG11" s="169"/>
      <c r="AH11" s="117"/>
      <c r="AI11" s="169"/>
      <c r="AJ11" s="142"/>
      <c r="AK11" s="117" t="str">
        <f t="shared" si="7"/>
        <v/>
      </c>
      <c r="AL11" s="169"/>
      <c r="AM11" s="142"/>
      <c r="AN11" s="169"/>
      <c r="AO11" s="141"/>
      <c r="AP11" s="117" t="str">
        <f t="shared" si="8"/>
        <v>.</v>
      </c>
      <c r="AQ11" s="144"/>
      <c r="AR11" s="43"/>
      <c r="AS11" s="52"/>
      <c r="AT11" s="49"/>
      <c r="AU11" s="49"/>
      <c r="AV11" s="47"/>
    </row>
    <row r="12" spans="1:48" ht="81.599999999999994" customHeight="1" x14ac:dyDescent="0.2">
      <c r="A12" s="65" t="str">
        <f t="shared" si="6"/>
        <v>Q5.1.1c</v>
      </c>
      <c r="B12" s="23" t="s">
        <v>298</v>
      </c>
      <c r="C12" s="25" t="s">
        <v>57</v>
      </c>
      <c r="D12" s="50"/>
      <c r="F12" s="242" t="s">
        <v>95</v>
      </c>
      <c r="G12" s="242"/>
      <c r="H12" s="243"/>
      <c r="I12" s="191" t="s">
        <v>173</v>
      </c>
      <c r="J12" s="180"/>
      <c r="K12" s="181"/>
      <c r="L12" s="181"/>
      <c r="M12" s="182"/>
      <c r="N12" s="113" t="s">
        <v>325</v>
      </c>
      <c r="O12" s="101" t="str">
        <f t="shared" si="9"/>
        <v/>
      </c>
      <c r="P12" s="101"/>
      <c r="Q12" s="101"/>
      <c r="R12" s="101"/>
      <c r="S12" s="101"/>
      <c r="T12" s="285"/>
      <c r="U12" s="285"/>
      <c r="V12" s="101" t="str">
        <f t="shared" si="4"/>
        <v>.</v>
      </c>
      <c r="W12" s="114"/>
      <c r="X12" s="118"/>
      <c r="Y12" s="115"/>
      <c r="Z12" s="115"/>
      <c r="AA12" s="120"/>
      <c r="AB12" s="121"/>
      <c r="AC12" s="107"/>
      <c r="AD12" s="116"/>
      <c r="AE12" s="117"/>
      <c r="AF12" s="117" t="str">
        <f t="shared" si="5"/>
        <v/>
      </c>
      <c r="AG12" s="117"/>
      <c r="AH12" s="117"/>
      <c r="AI12" s="142"/>
      <c r="AJ12" s="142"/>
      <c r="AK12" s="117" t="str">
        <f t="shared" si="7"/>
        <v/>
      </c>
      <c r="AL12" s="141"/>
      <c r="AM12" s="142"/>
      <c r="AN12" s="142"/>
      <c r="AO12" s="141"/>
      <c r="AP12" s="117" t="str">
        <f t="shared" si="8"/>
        <v>.</v>
      </c>
      <c r="AQ12" s="144"/>
      <c r="AR12" s="43"/>
      <c r="AS12" s="52"/>
      <c r="AT12" s="49"/>
      <c r="AU12" s="49"/>
      <c r="AV12" s="47"/>
    </row>
    <row r="13" spans="1:48" ht="138" customHeight="1" x14ac:dyDescent="0.2">
      <c r="A13" s="65" t="str">
        <f t="shared" si="6"/>
        <v>Q5.1.2</v>
      </c>
      <c r="B13" s="23" t="s">
        <v>89</v>
      </c>
      <c r="C13" s="25" t="s">
        <v>58</v>
      </c>
      <c r="D13" s="50"/>
      <c r="E13" s="238" t="s">
        <v>96</v>
      </c>
      <c r="F13" s="284"/>
      <c r="G13" s="284"/>
      <c r="H13" s="275"/>
      <c r="I13" s="192" t="s">
        <v>189</v>
      </c>
      <c r="J13" s="180"/>
      <c r="K13" s="181"/>
      <c r="L13" s="181"/>
      <c r="M13" s="182"/>
      <c r="N13" s="113" t="s">
        <v>52</v>
      </c>
      <c r="O13" s="119"/>
      <c r="P13" s="101"/>
      <c r="Q13" s="101"/>
      <c r="R13" s="101"/>
      <c r="S13" s="101"/>
      <c r="T13" s="285"/>
      <c r="U13" s="285"/>
      <c r="V13" s="101" t="str">
        <f t="shared" si="4"/>
        <v>yes (in all or most sectors)</v>
      </c>
      <c r="W13" s="114"/>
      <c r="X13" s="118"/>
      <c r="Y13" s="115"/>
      <c r="Z13" s="115"/>
      <c r="AA13" s="120"/>
      <c r="AB13" s="121"/>
      <c r="AC13" s="107"/>
      <c r="AD13" s="116"/>
      <c r="AE13" s="117"/>
      <c r="AF13" s="117" t="str">
        <f t="shared" si="5"/>
        <v/>
      </c>
      <c r="AG13" s="117"/>
      <c r="AH13" s="117"/>
      <c r="AI13" s="142"/>
      <c r="AJ13" s="142"/>
      <c r="AK13" s="117" t="str">
        <f t="shared" si="7"/>
        <v/>
      </c>
      <c r="AL13" s="141"/>
      <c r="AM13" s="142"/>
      <c r="AN13" s="142"/>
      <c r="AO13" s="141"/>
      <c r="AP13" s="117" t="str">
        <f t="shared" si="8"/>
        <v>.</v>
      </c>
      <c r="AQ13" s="144"/>
      <c r="AR13" s="43"/>
      <c r="AS13" s="52"/>
      <c r="AT13" s="49"/>
      <c r="AU13" s="49"/>
      <c r="AV13" s="47"/>
    </row>
    <row r="14" spans="1:48" s="30" customFormat="1" ht="89.25" customHeight="1" x14ac:dyDescent="0.2">
      <c r="A14" s="25"/>
      <c r="B14" s="26"/>
      <c r="C14" s="25"/>
      <c r="D14" s="53"/>
      <c r="E14" s="264" t="s">
        <v>157</v>
      </c>
      <c r="F14" s="265"/>
      <c r="G14" s="265"/>
      <c r="H14" s="266"/>
      <c r="I14" s="193"/>
      <c r="J14" s="177"/>
      <c r="K14" s="178"/>
      <c r="L14" s="178"/>
      <c r="M14" s="179"/>
      <c r="N14" s="108" t="s">
        <v>302</v>
      </c>
      <c r="O14" s="111" t="str">
        <f t="shared" si="9"/>
        <v/>
      </c>
      <c r="P14" s="111"/>
      <c r="Q14" s="111"/>
      <c r="R14" s="111"/>
      <c r="S14" s="111"/>
      <c r="T14" s="110"/>
      <c r="U14" s="110"/>
      <c r="V14" s="111" t="str">
        <f t="shared" si="4"/>
        <v/>
      </c>
      <c r="W14" s="112"/>
      <c r="X14" s="118"/>
      <c r="Y14" s="115"/>
      <c r="Z14" s="115"/>
      <c r="AA14" s="120"/>
      <c r="AB14" s="289"/>
      <c r="AC14" s="109"/>
      <c r="AD14" s="111"/>
      <c r="AE14" s="111"/>
      <c r="AF14" s="111"/>
      <c r="AG14" s="111"/>
      <c r="AH14" s="111"/>
      <c r="AI14" s="110"/>
      <c r="AJ14" s="110"/>
      <c r="AK14" s="111"/>
      <c r="AL14" s="137"/>
      <c r="AM14" s="110"/>
      <c r="AN14" s="110"/>
      <c r="AO14" s="137"/>
      <c r="AP14" s="111"/>
      <c r="AQ14" s="112"/>
      <c r="AR14" s="57"/>
      <c r="AS14" s="58"/>
      <c r="AT14" s="44"/>
      <c r="AU14" s="44"/>
      <c r="AV14" s="59"/>
    </row>
    <row r="15" spans="1:48" ht="24" x14ac:dyDescent="0.2">
      <c r="A15" s="65" t="str">
        <f>MID(E$14,FIND("(Q",E$14)+1,6)&amp;"_i"</f>
        <v>Q5.1.3_i</v>
      </c>
      <c r="B15" s="23" t="s">
        <v>89</v>
      </c>
      <c r="C15" s="25" t="s">
        <v>59</v>
      </c>
      <c r="D15" s="50"/>
      <c r="E15" s="67"/>
      <c r="F15" s="250" t="s">
        <v>300</v>
      </c>
      <c r="G15" s="250"/>
      <c r="H15" s="251"/>
      <c r="I15" s="194" t="s">
        <v>174</v>
      </c>
      <c r="J15" s="180"/>
      <c r="K15" s="181"/>
      <c r="L15" s="181"/>
      <c r="M15" s="182"/>
      <c r="N15" s="113" t="s">
        <v>0</v>
      </c>
      <c r="O15" s="119"/>
      <c r="P15" s="101"/>
      <c r="Q15" s="101"/>
      <c r="R15" s="101"/>
      <c r="S15" s="101"/>
      <c r="T15" s="285"/>
      <c r="U15" s="285"/>
      <c r="V15" s="101" t="str">
        <f t="shared" si="4"/>
        <v>no</v>
      </c>
      <c r="W15" s="114"/>
      <c r="X15" s="118"/>
      <c r="Y15" s="115"/>
      <c r="Z15" s="115"/>
      <c r="AA15" s="120"/>
      <c r="AB15" s="121"/>
      <c r="AC15" s="107"/>
      <c r="AD15" s="116"/>
      <c r="AE15" s="117"/>
      <c r="AF15" s="117" t="str">
        <f t="shared" si="5"/>
        <v/>
      </c>
      <c r="AG15" s="117"/>
      <c r="AH15" s="117"/>
      <c r="AI15" s="142"/>
      <c r="AJ15" s="142"/>
      <c r="AK15" s="117" t="str">
        <f t="shared" si="7"/>
        <v/>
      </c>
      <c r="AL15" s="141"/>
      <c r="AM15" s="142"/>
      <c r="AN15" s="142"/>
      <c r="AO15" s="141"/>
      <c r="AP15" s="117" t="str">
        <f t="shared" si="8"/>
        <v>.</v>
      </c>
      <c r="AQ15" s="144"/>
      <c r="AR15" s="43"/>
      <c r="AS15" s="52"/>
      <c r="AT15" s="49"/>
      <c r="AU15" s="49"/>
      <c r="AV15" s="47"/>
    </row>
    <row r="16" spans="1:48" x14ac:dyDescent="0.2">
      <c r="A16" s="65" t="str">
        <f>MID(E$14,FIND("(Q",E$14)+1,6)&amp;"_ii"</f>
        <v>Q5.1.3_ii</v>
      </c>
      <c r="B16" s="23" t="s">
        <v>89</v>
      </c>
      <c r="C16" s="25" t="s">
        <v>60</v>
      </c>
      <c r="D16" s="50"/>
      <c r="E16" s="67"/>
      <c r="F16" s="250" t="s">
        <v>299</v>
      </c>
      <c r="G16" s="250"/>
      <c r="H16" s="251"/>
      <c r="I16" s="195"/>
      <c r="J16" s="180"/>
      <c r="K16" s="181"/>
      <c r="L16" s="181"/>
      <c r="M16" s="182"/>
      <c r="N16" s="113" t="s">
        <v>0</v>
      </c>
      <c r="O16" s="119"/>
      <c r="P16" s="101"/>
      <c r="Q16" s="101"/>
      <c r="R16" s="101"/>
      <c r="S16" s="101"/>
      <c r="T16" s="285"/>
      <c r="U16" s="285"/>
      <c r="V16" s="101" t="str">
        <f t="shared" si="4"/>
        <v>no</v>
      </c>
      <c r="W16" s="114"/>
      <c r="X16" s="118"/>
      <c r="Y16" s="115"/>
      <c r="Z16" s="115"/>
      <c r="AA16" s="120"/>
      <c r="AB16" s="121"/>
      <c r="AC16" s="107"/>
      <c r="AD16" s="116"/>
      <c r="AE16" s="117"/>
      <c r="AF16" s="117" t="str">
        <f t="shared" si="5"/>
        <v/>
      </c>
      <c r="AG16" s="117"/>
      <c r="AH16" s="117"/>
      <c r="AI16" s="142"/>
      <c r="AJ16" s="142"/>
      <c r="AK16" s="117" t="str">
        <f t="shared" si="7"/>
        <v/>
      </c>
      <c r="AL16" s="141"/>
      <c r="AM16" s="142"/>
      <c r="AN16" s="142"/>
      <c r="AO16" s="141"/>
      <c r="AP16" s="117" t="str">
        <f t="shared" si="8"/>
        <v>.</v>
      </c>
      <c r="AQ16" s="144"/>
      <c r="AR16" s="43"/>
      <c r="AS16" s="52"/>
      <c r="AT16" s="49"/>
      <c r="AU16" s="49"/>
      <c r="AV16" s="47"/>
    </row>
    <row r="17" spans="1:48" s="55" customFormat="1" x14ac:dyDescent="0.2">
      <c r="A17" s="65" t="str">
        <f>MID(E$14,FIND("(Q",E$14)+1,6)&amp;"_iii"</f>
        <v>Q5.1.3_iii</v>
      </c>
      <c r="B17" s="23" t="s">
        <v>89</v>
      </c>
      <c r="C17" s="25" t="s">
        <v>61</v>
      </c>
      <c r="D17" s="53"/>
      <c r="E17" s="226"/>
      <c r="F17" s="250" t="s">
        <v>153</v>
      </c>
      <c r="G17" s="250"/>
      <c r="H17" s="251"/>
      <c r="I17" s="191"/>
      <c r="J17" s="180"/>
      <c r="K17" s="181"/>
      <c r="L17" s="181"/>
      <c r="M17" s="182"/>
      <c r="N17" s="113" t="s">
        <v>52</v>
      </c>
      <c r="O17" s="119"/>
      <c r="P17" s="101"/>
      <c r="Q17" s="101"/>
      <c r="R17" s="101"/>
      <c r="S17" s="101"/>
      <c r="T17" s="285"/>
      <c r="U17" s="285"/>
      <c r="V17" s="101" t="str">
        <f t="shared" si="4"/>
        <v>yes (in all or most sectors)</v>
      </c>
      <c r="W17" s="114"/>
      <c r="X17" s="118"/>
      <c r="Y17" s="115"/>
      <c r="Z17" s="115"/>
      <c r="AA17" s="120"/>
      <c r="AB17" s="121"/>
      <c r="AC17" s="107"/>
      <c r="AD17" s="116"/>
      <c r="AE17" s="117"/>
      <c r="AF17" s="117" t="str">
        <f t="shared" si="5"/>
        <v/>
      </c>
      <c r="AG17" s="117"/>
      <c r="AH17" s="117"/>
      <c r="AI17" s="142"/>
      <c r="AJ17" s="142"/>
      <c r="AK17" s="117" t="str">
        <f t="shared" si="7"/>
        <v/>
      </c>
      <c r="AL17" s="141"/>
      <c r="AM17" s="142"/>
      <c r="AN17" s="142"/>
      <c r="AO17" s="141"/>
      <c r="AP17" s="117" t="str">
        <f t="shared" si="8"/>
        <v>.</v>
      </c>
      <c r="AQ17" s="144"/>
      <c r="AR17" s="54"/>
      <c r="AS17" s="52"/>
      <c r="AT17" s="49"/>
      <c r="AU17" s="49"/>
      <c r="AV17" s="47"/>
    </row>
    <row r="18" spans="1:48" ht="72" x14ac:dyDescent="0.2">
      <c r="A18" s="65" t="str">
        <f>MID(E$14,FIND("(Q",E$14)+1,6)&amp;"_iv"</f>
        <v>Q5.1.3_iv</v>
      </c>
      <c r="B18" s="23" t="s">
        <v>89</v>
      </c>
      <c r="C18" s="25" t="s">
        <v>62</v>
      </c>
      <c r="D18" s="50"/>
      <c r="E18" s="225"/>
      <c r="F18" s="250" t="s">
        <v>154</v>
      </c>
      <c r="G18" s="250"/>
      <c r="H18" s="251"/>
      <c r="I18" s="196" t="s">
        <v>190</v>
      </c>
      <c r="J18" s="180"/>
      <c r="K18" s="181"/>
      <c r="L18" s="181"/>
      <c r="M18" s="182"/>
      <c r="N18" s="113" t="s">
        <v>52</v>
      </c>
      <c r="O18" s="119"/>
      <c r="P18" s="101"/>
      <c r="Q18" s="101"/>
      <c r="R18" s="101"/>
      <c r="S18" s="101"/>
      <c r="T18" s="285"/>
      <c r="U18" s="285"/>
      <c r="V18" s="101" t="str">
        <f t="shared" si="4"/>
        <v>yes (in all or most sectors)</v>
      </c>
      <c r="W18" s="114"/>
      <c r="X18" s="118"/>
      <c r="Y18" s="115"/>
      <c r="Z18" s="115"/>
      <c r="AA18" s="120"/>
      <c r="AB18" s="121"/>
      <c r="AC18" s="107"/>
      <c r="AD18" s="116"/>
      <c r="AE18" s="117"/>
      <c r="AF18" s="117" t="str">
        <f t="shared" si="5"/>
        <v/>
      </c>
      <c r="AG18" s="117"/>
      <c r="AH18" s="117"/>
      <c r="AI18" s="142"/>
      <c r="AJ18" s="142"/>
      <c r="AK18" s="117" t="str">
        <f t="shared" si="7"/>
        <v/>
      </c>
      <c r="AL18" s="141"/>
      <c r="AM18" s="142"/>
      <c r="AN18" s="142"/>
      <c r="AO18" s="141"/>
      <c r="AP18" s="117" t="str">
        <f t="shared" si="8"/>
        <v>.</v>
      </c>
      <c r="AQ18" s="144"/>
      <c r="AR18" s="43"/>
      <c r="AS18" s="52"/>
      <c r="AT18" s="49"/>
      <c r="AU18" s="49"/>
      <c r="AV18" s="47"/>
    </row>
    <row r="19" spans="1:48" ht="24" x14ac:dyDescent="0.2">
      <c r="A19" s="65" t="str">
        <f>MID(E$14,FIND("(Q",E$14)+1,6)&amp;"_v"</f>
        <v>Q5.1.3_v</v>
      </c>
      <c r="B19" s="23" t="s">
        <v>89</v>
      </c>
      <c r="C19" s="25" t="s">
        <v>63</v>
      </c>
      <c r="D19" s="50"/>
      <c r="E19" s="68"/>
      <c r="F19" s="250" t="s">
        <v>155</v>
      </c>
      <c r="G19" s="250"/>
      <c r="H19" s="251"/>
      <c r="I19" s="195" t="s">
        <v>191</v>
      </c>
      <c r="J19" s="180"/>
      <c r="K19" s="181"/>
      <c r="L19" s="181"/>
      <c r="M19" s="182"/>
      <c r="N19" s="113" t="s">
        <v>52</v>
      </c>
      <c r="O19" s="119"/>
      <c r="P19" s="101"/>
      <c r="Q19" s="101"/>
      <c r="R19" s="101"/>
      <c r="S19" s="101"/>
      <c r="T19" s="285"/>
      <c r="U19" s="285"/>
      <c r="V19" s="101" t="str">
        <f t="shared" si="4"/>
        <v>yes (in all or most sectors)</v>
      </c>
      <c r="W19" s="114"/>
      <c r="X19" s="118"/>
      <c r="Y19" s="115"/>
      <c r="Z19" s="115"/>
      <c r="AA19" s="120"/>
      <c r="AB19" s="121"/>
      <c r="AC19" s="107"/>
      <c r="AD19" s="116"/>
      <c r="AE19" s="117"/>
      <c r="AF19" s="117" t="str">
        <f t="shared" si="5"/>
        <v/>
      </c>
      <c r="AG19" s="117"/>
      <c r="AH19" s="117"/>
      <c r="AI19" s="142"/>
      <c r="AJ19" s="142"/>
      <c r="AK19" s="117" t="str">
        <f t="shared" si="7"/>
        <v/>
      </c>
      <c r="AL19" s="141"/>
      <c r="AM19" s="142"/>
      <c r="AN19" s="142"/>
      <c r="AO19" s="141"/>
      <c r="AP19" s="117" t="str">
        <f t="shared" si="8"/>
        <v>.</v>
      </c>
      <c r="AQ19" s="144"/>
      <c r="AR19" s="43"/>
      <c r="AS19" s="52"/>
      <c r="AT19" s="49"/>
      <c r="AU19" s="49"/>
      <c r="AV19" s="47"/>
    </row>
    <row r="20" spans="1:48" ht="57.6" customHeight="1" x14ac:dyDescent="0.2">
      <c r="A20" s="65" t="str">
        <f t="shared" si="6"/>
        <v>Q5.1.4</v>
      </c>
      <c r="B20" s="23" t="s">
        <v>89</v>
      </c>
      <c r="C20" s="25" t="s">
        <v>64</v>
      </c>
      <c r="D20" s="50"/>
      <c r="E20" s="238" t="s">
        <v>97</v>
      </c>
      <c r="F20" s="239"/>
      <c r="G20" s="239"/>
      <c r="H20" s="240"/>
      <c r="I20" s="197" t="s">
        <v>193</v>
      </c>
      <c r="J20" s="180"/>
      <c r="K20" s="181"/>
      <c r="L20" s="181"/>
      <c r="M20" s="182"/>
      <c r="N20" s="113" t="s">
        <v>326</v>
      </c>
      <c r="O20" s="101" t="s">
        <v>204</v>
      </c>
      <c r="P20" s="101"/>
      <c r="Q20" s="101"/>
      <c r="R20" s="119"/>
      <c r="S20" s="101"/>
      <c r="T20" s="119"/>
      <c r="U20" s="285"/>
      <c r="V20" s="101" t="str">
        <f t="shared" si="4"/>
        <v xml:space="preserve">yes (it provides a reference price in some tenders) </v>
      </c>
      <c r="W20" s="114"/>
      <c r="X20" s="118"/>
      <c r="Y20" s="115"/>
      <c r="Z20" s="115"/>
      <c r="AA20" s="120"/>
      <c r="AB20" s="121"/>
      <c r="AC20" s="107"/>
      <c r="AD20" s="116"/>
      <c r="AE20" s="117"/>
      <c r="AF20" s="117" t="str">
        <f t="shared" si="5"/>
        <v/>
      </c>
      <c r="AG20" s="116"/>
      <c r="AH20" s="117"/>
      <c r="AI20" s="116"/>
      <c r="AJ20" s="142"/>
      <c r="AK20" s="117" t="str">
        <f t="shared" si="7"/>
        <v/>
      </c>
      <c r="AL20" s="116"/>
      <c r="AM20" s="142"/>
      <c r="AN20" s="116"/>
      <c r="AO20" s="141"/>
      <c r="AP20" s="117" t="str">
        <f t="shared" si="8"/>
        <v>.</v>
      </c>
      <c r="AQ20" s="144"/>
      <c r="AR20" s="43"/>
      <c r="AS20" s="52"/>
      <c r="AT20" s="49"/>
      <c r="AU20" s="49"/>
      <c r="AV20" s="47"/>
    </row>
    <row r="21" spans="1:48" ht="176.25" customHeight="1" x14ac:dyDescent="0.2">
      <c r="A21" s="65" t="str">
        <f t="shared" si="6"/>
        <v>Q5.1.5</v>
      </c>
      <c r="B21" s="23" t="s">
        <v>8</v>
      </c>
      <c r="C21" s="25"/>
      <c r="D21" s="50"/>
      <c r="E21" s="238" t="s">
        <v>98</v>
      </c>
      <c r="F21" s="239"/>
      <c r="G21" s="239"/>
      <c r="H21" s="240"/>
      <c r="I21" s="197" t="s">
        <v>194</v>
      </c>
      <c r="J21" s="180"/>
      <c r="K21" s="181"/>
      <c r="L21" s="181"/>
      <c r="M21" s="182"/>
      <c r="N21" s="113"/>
      <c r="O21" s="101" t="str">
        <f t="shared" ref="O21:O24" si="10">IF(OR(B21="NI",B21="N"),"New question introduced in 2023 - Please answer this question for the year of the previous update in Column P",IF(B21="EC","Small changes were made to the question. Take extra care when validating the response in Column N. If necessary, please change your answer in Column P",""))</f>
        <v>New question introduced in 2023 - Please answer this question for the year of the previous update in Column P</v>
      </c>
      <c r="P21" s="101"/>
      <c r="Q21" s="101"/>
      <c r="R21" s="101"/>
      <c r="S21" s="101"/>
      <c r="T21" s="285"/>
      <c r="U21" s="285"/>
      <c r="V21" s="101" t="str">
        <f t="shared" si="4"/>
        <v/>
      </c>
      <c r="W21" s="114"/>
      <c r="X21" s="118"/>
      <c r="Y21" s="115"/>
      <c r="Z21" s="115"/>
      <c r="AA21" s="120"/>
      <c r="AB21" s="121"/>
      <c r="AC21" s="107"/>
      <c r="AD21" s="116"/>
      <c r="AE21" s="117"/>
      <c r="AF21" s="117" t="str">
        <f t="shared" si="5"/>
        <v/>
      </c>
      <c r="AG21" s="117"/>
      <c r="AH21" s="117"/>
      <c r="AI21" s="142"/>
      <c r="AJ21" s="142"/>
      <c r="AK21" s="117" t="str">
        <f t="shared" si="7"/>
        <v/>
      </c>
      <c r="AL21" s="141"/>
      <c r="AM21" s="142"/>
      <c r="AN21" s="142"/>
      <c r="AO21" s="141"/>
      <c r="AP21" s="117" t="str">
        <f t="shared" si="8"/>
        <v>.</v>
      </c>
      <c r="AQ21" s="144"/>
      <c r="AR21" s="43"/>
      <c r="AS21" s="52"/>
      <c r="AT21" s="49"/>
      <c r="AU21" s="49"/>
      <c r="AV21" s="47"/>
    </row>
    <row r="22" spans="1:48" ht="62.25" customHeight="1" x14ac:dyDescent="0.2">
      <c r="A22" s="65" t="str">
        <f t="shared" si="6"/>
        <v>Q5.1.5a</v>
      </c>
      <c r="B22" s="23" t="s">
        <v>8</v>
      </c>
      <c r="C22" s="25"/>
      <c r="D22" s="50"/>
      <c r="E22" s="225"/>
      <c r="F22" s="279" t="s">
        <v>99</v>
      </c>
      <c r="G22" s="280"/>
      <c r="H22" s="281"/>
      <c r="I22" s="197"/>
      <c r="J22" s="180"/>
      <c r="K22" s="181"/>
      <c r="L22" s="181"/>
      <c r="M22" s="182"/>
      <c r="N22" s="113"/>
      <c r="O22" s="101" t="str">
        <f t="shared" si="10"/>
        <v>New question introduced in 2023 - Please answer this question for the year of the previous update in Column P</v>
      </c>
      <c r="P22" s="101"/>
      <c r="Q22" s="101"/>
      <c r="R22" s="101"/>
      <c r="S22" s="101"/>
      <c r="T22" s="285"/>
      <c r="U22" s="285"/>
      <c r="V22" s="101" t="str">
        <f t="shared" si="4"/>
        <v/>
      </c>
      <c r="W22" s="114"/>
      <c r="X22" s="118"/>
      <c r="Y22" s="115"/>
      <c r="Z22" s="115"/>
      <c r="AA22" s="120"/>
      <c r="AB22" s="121"/>
      <c r="AC22" s="107"/>
      <c r="AD22" s="116"/>
      <c r="AE22" s="117"/>
      <c r="AF22" s="117" t="str">
        <f t="shared" si="5"/>
        <v/>
      </c>
      <c r="AG22" s="117"/>
      <c r="AH22" s="117"/>
      <c r="AI22" s="142"/>
      <c r="AJ22" s="142"/>
      <c r="AK22" s="117" t="str">
        <f t="shared" si="7"/>
        <v/>
      </c>
      <c r="AL22" s="141"/>
      <c r="AM22" s="142"/>
      <c r="AN22" s="142"/>
      <c r="AO22" s="141"/>
      <c r="AP22" s="117" t="str">
        <f t="shared" si="8"/>
        <v>.</v>
      </c>
      <c r="AQ22" s="144"/>
      <c r="AR22" s="43"/>
      <c r="AS22" s="52"/>
      <c r="AT22" s="49"/>
      <c r="AU22" s="49"/>
      <c r="AV22" s="47"/>
    </row>
    <row r="23" spans="1:48" ht="54.95" customHeight="1" x14ac:dyDescent="0.2">
      <c r="A23" s="65" t="str">
        <f t="shared" si="6"/>
        <v>Q5.1.5b</v>
      </c>
      <c r="B23" s="23" t="s">
        <v>55</v>
      </c>
      <c r="C23" s="25"/>
      <c r="D23" s="50"/>
      <c r="E23" s="225"/>
      <c r="F23" s="258" t="s">
        <v>100</v>
      </c>
      <c r="G23" s="258"/>
      <c r="H23" s="259"/>
      <c r="I23" s="197"/>
      <c r="J23" s="180"/>
      <c r="K23" s="181"/>
      <c r="L23" s="181"/>
      <c r="M23" s="182"/>
      <c r="N23" s="113"/>
      <c r="O23" s="101" t="s">
        <v>205</v>
      </c>
      <c r="P23" s="101"/>
      <c r="Q23" s="101"/>
      <c r="R23" s="101"/>
      <c r="S23" s="101"/>
      <c r="T23" s="285"/>
      <c r="U23" s="285"/>
      <c r="V23" s="101" t="str">
        <f t="shared" si="4"/>
        <v/>
      </c>
      <c r="W23" s="114"/>
      <c r="X23" s="118"/>
      <c r="Y23" s="115"/>
      <c r="Z23" s="115"/>
      <c r="AA23" s="120"/>
      <c r="AB23" s="121"/>
      <c r="AC23" s="107"/>
      <c r="AD23" s="116"/>
      <c r="AE23" s="117"/>
      <c r="AF23" s="117" t="str">
        <f t="shared" si="5"/>
        <v/>
      </c>
      <c r="AG23" s="117"/>
      <c r="AH23" s="117"/>
      <c r="AI23" s="142"/>
      <c r="AJ23" s="142"/>
      <c r="AK23" s="117" t="str">
        <f t="shared" si="7"/>
        <v/>
      </c>
      <c r="AL23" s="141"/>
      <c r="AM23" s="142"/>
      <c r="AN23" s="142"/>
      <c r="AO23" s="141"/>
      <c r="AP23" s="117" t="str">
        <f t="shared" si="8"/>
        <v>.</v>
      </c>
      <c r="AQ23" s="144"/>
      <c r="AR23" s="43"/>
      <c r="AS23" s="52"/>
      <c r="AT23" s="49"/>
      <c r="AU23" s="49"/>
      <c r="AV23" s="47"/>
    </row>
    <row r="24" spans="1:48" ht="96" x14ac:dyDescent="0.2">
      <c r="A24" s="65" t="str">
        <f t="shared" si="6"/>
        <v>Q5.1.6</v>
      </c>
      <c r="B24" s="23" t="s">
        <v>8</v>
      </c>
      <c r="C24" s="25"/>
      <c r="D24" s="50"/>
      <c r="E24" s="282" t="s">
        <v>184</v>
      </c>
      <c r="F24" s="282"/>
      <c r="G24" s="282"/>
      <c r="H24" s="283"/>
      <c r="I24" s="198" t="s">
        <v>195</v>
      </c>
      <c r="J24" s="180"/>
      <c r="K24" s="181"/>
      <c r="L24" s="181"/>
      <c r="M24" s="182"/>
      <c r="N24" s="113"/>
      <c r="O24" s="101" t="str">
        <f t="shared" si="10"/>
        <v>New question introduced in 2023 - Please answer this question for the year of the previous update in Column P</v>
      </c>
      <c r="P24" s="101"/>
      <c r="Q24" s="101"/>
      <c r="R24" s="101"/>
      <c r="S24" s="101"/>
      <c r="T24" s="285"/>
      <c r="U24" s="285"/>
      <c r="V24" s="101" t="str">
        <f t="shared" si="4"/>
        <v/>
      </c>
      <c r="W24" s="114"/>
      <c r="X24" s="118"/>
      <c r="Y24" s="115"/>
      <c r="Z24" s="115"/>
      <c r="AA24" s="120"/>
      <c r="AB24" s="121"/>
      <c r="AC24" s="107"/>
      <c r="AD24" s="116"/>
      <c r="AE24" s="117"/>
      <c r="AF24" s="117" t="str">
        <f t="shared" si="5"/>
        <v/>
      </c>
      <c r="AG24" s="117"/>
      <c r="AH24" s="117"/>
      <c r="AI24" s="142"/>
      <c r="AJ24" s="142"/>
      <c r="AK24" s="117" t="str">
        <f t="shared" si="7"/>
        <v/>
      </c>
      <c r="AL24" s="141"/>
      <c r="AM24" s="142"/>
      <c r="AN24" s="142"/>
      <c r="AO24" s="141"/>
      <c r="AP24" s="117" t="str">
        <f t="shared" si="8"/>
        <v>.</v>
      </c>
      <c r="AQ24" s="144"/>
      <c r="AR24" s="43"/>
      <c r="AS24" s="52"/>
      <c r="AT24" s="49"/>
      <c r="AU24" s="49"/>
      <c r="AV24" s="47"/>
    </row>
    <row r="25" spans="1:48" ht="60.6" customHeight="1" x14ac:dyDescent="0.2">
      <c r="A25" s="65" t="str">
        <f t="shared" si="6"/>
        <v>Q5.1.6a</v>
      </c>
      <c r="B25" s="23" t="s">
        <v>55</v>
      </c>
      <c r="C25" s="25"/>
      <c r="D25" s="50"/>
      <c r="E25" s="229"/>
      <c r="F25" s="258" t="s">
        <v>101</v>
      </c>
      <c r="G25" s="242"/>
      <c r="H25" s="243"/>
      <c r="I25" s="197"/>
      <c r="J25" s="180"/>
      <c r="K25" s="181"/>
      <c r="L25" s="181"/>
      <c r="M25" s="182"/>
      <c r="N25" s="113"/>
      <c r="O25" s="101" t="s">
        <v>205</v>
      </c>
      <c r="P25" s="101"/>
      <c r="Q25" s="101"/>
      <c r="R25" s="101"/>
      <c r="S25" s="101"/>
      <c r="T25" s="285"/>
      <c r="U25" s="285"/>
      <c r="V25" s="101" t="str">
        <f t="shared" si="4"/>
        <v/>
      </c>
      <c r="W25" s="114"/>
      <c r="X25" s="118"/>
      <c r="Y25" s="115"/>
      <c r="Z25" s="115"/>
      <c r="AA25" s="120"/>
      <c r="AB25" s="121"/>
      <c r="AC25" s="107"/>
      <c r="AD25" s="116"/>
      <c r="AE25" s="117"/>
      <c r="AF25" s="117" t="str">
        <f t="shared" si="5"/>
        <v/>
      </c>
      <c r="AG25" s="117"/>
      <c r="AH25" s="117"/>
      <c r="AI25" s="142"/>
      <c r="AJ25" s="142"/>
      <c r="AK25" s="117" t="str">
        <f t="shared" si="7"/>
        <v/>
      </c>
      <c r="AL25" s="141"/>
      <c r="AM25" s="142"/>
      <c r="AN25" s="142"/>
      <c r="AO25" s="141"/>
      <c r="AP25" s="117" t="str">
        <f t="shared" si="8"/>
        <v>.</v>
      </c>
      <c r="AQ25" s="144"/>
      <c r="AR25" s="43"/>
      <c r="AS25" s="52"/>
      <c r="AT25" s="49"/>
      <c r="AU25" s="49"/>
      <c r="AV25" s="47"/>
    </row>
    <row r="26" spans="1:48" ht="60" customHeight="1" x14ac:dyDescent="0.2">
      <c r="A26" s="65"/>
      <c r="B26" s="23"/>
      <c r="C26" s="24"/>
      <c r="D26" s="247" t="s">
        <v>156</v>
      </c>
      <c r="E26" s="248"/>
      <c r="F26" s="248"/>
      <c r="G26" s="248"/>
      <c r="H26" s="249"/>
      <c r="I26" s="197" t="s">
        <v>175</v>
      </c>
      <c r="J26" s="180"/>
      <c r="K26" s="181"/>
      <c r="L26" s="181"/>
      <c r="M26" s="182"/>
      <c r="N26" s="108"/>
      <c r="O26" s="111"/>
      <c r="P26" s="111"/>
      <c r="Q26" s="111"/>
      <c r="R26" s="111"/>
      <c r="S26" s="111"/>
      <c r="T26" s="110"/>
      <c r="U26" s="110"/>
      <c r="V26" s="111"/>
      <c r="W26" s="112"/>
      <c r="X26" s="118"/>
      <c r="Y26" s="115"/>
      <c r="Z26" s="115"/>
      <c r="AA26" s="120"/>
      <c r="AB26" s="289"/>
      <c r="AC26" s="109"/>
      <c r="AD26" s="111"/>
      <c r="AE26" s="111"/>
      <c r="AF26" s="111"/>
      <c r="AG26" s="111"/>
      <c r="AH26" s="111"/>
      <c r="AI26" s="110"/>
      <c r="AJ26" s="110"/>
      <c r="AK26" s="111"/>
      <c r="AL26" s="137"/>
      <c r="AM26" s="110"/>
      <c r="AN26" s="110"/>
      <c r="AO26" s="137"/>
      <c r="AP26" s="111"/>
      <c r="AQ26" s="112"/>
      <c r="AR26" s="43"/>
      <c r="AS26" s="52"/>
      <c r="AT26" s="49"/>
      <c r="AU26" s="49"/>
      <c r="AV26" s="47"/>
    </row>
    <row r="27" spans="1:48" ht="132" x14ac:dyDescent="0.2">
      <c r="A27" s="65" t="str">
        <f t="shared" si="6"/>
        <v>Q5.2.1</v>
      </c>
      <c r="B27" s="23" t="s">
        <v>89</v>
      </c>
      <c r="C27" s="25" t="s">
        <v>65</v>
      </c>
      <c r="D27" s="50"/>
      <c r="E27" s="238" t="s">
        <v>102</v>
      </c>
      <c r="F27" s="239"/>
      <c r="G27" s="239"/>
      <c r="H27" s="240"/>
      <c r="I27" s="192" t="s">
        <v>186</v>
      </c>
      <c r="J27" s="180"/>
      <c r="K27" s="181"/>
      <c r="L27" s="181"/>
      <c r="M27" s="182"/>
      <c r="N27" s="113" t="s">
        <v>185</v>
      </c>
      <c r="O27" s="119"/>
      <c r="P27" s="101"/>
      <c r="Q27" s="101"/>
      <c r="R27" s="101"/>
      <c r="S27" s="101"/>
      <c r="T27" s="285"/>
      <c r="U27" s="285"/>
      <c r="V27" s="101" t="str">
        <f t="shared" si="4"/>
        <v>yes (only in few sectors)</v>
      </c>
      <c r="W27" s="114"/>
      <c r="X27" s="118"/>
      <c r="Y27" s="115"/>
      <c r="Z27" s="115"/>
      <c r="AA27" s="120"/>
      <c r="AB27" s="121"/>
      <c r="AC27" s="107"/>
      <c r="AD27" s="116"/>
      <c r="AE27" s="117"/>
      <c r="AF27" s="117" t="str">
        <f t="shared" si="5"/>
        <v/>
      </c>
      <c r="AG27" s="117"/>
      <c r="AH27" s="117"/>
      <c r="AI27" s="142"/>
      <c r="AJ27" s="142"/>
      <c r="AK27" s="117" t="str">
        <f t="shared" si="7"/>
        <v/>
      </c>
      <c r="AL27" s="141"/>
      <c r="AM27" s="142"/>
      <c r="AN27" s="142"/>
      <c r="AO27" s="141"/>
      <c r="AP27" s="117" t="str">
        <f t="shared" si="8"/>
        <v>.</v>
      </c>
      <c r="AQ27" s="144"/>
      <c r="AR27" s="43"/>
      <c r="AS27" s="52"/>
      <c r="AT27" s="49"/>
      <c r="AU27" s="49"/>
      <c r="AV27" s="47"/>
    </row>
    <row r="28" spans="1:48" ht="55.5" customHeight="1" x14ac:dyDescent="0.2">
      <c r="A28" s="65" t="str">
        <f t="shared" si="6"/>
        <v>Q5.2.1a</v>
      </c>
      <c r="B28" s="23" t="s">
        <v>55</v>
      </c>
      <c r="C28" s="25"/>
      <c r="D28" s="50"/>
      <c r="E28" s="225"/>
      <c r="F28" s="258" t="s">
        <v>103</v>
      </c>
      <c r="G28" s="258"/>
      <c r="H28" s="259"/>
      <c r="I28" s="197"/>
      <c r="J28" s="180"/>
      <c r="K28" s="181"/>
      <c r="L28" s="181"/>
      <c r="M28" s="182"/>
      <c r="N28" s="113" t="s">
        <v>302</v>
      </c>
      <c r="O28" s="101" t="s">
        <v>205</v>
      </c>
      <c r="P28" s="101"/>
      <c r="Q28" s="101"/>
      <c r="R28" s="101"/>
      <c r="S28" s="101"/>
      <c r="T28" s="285"/>
      <c r="U28" s="285"/>
      <c r="V28" s="101" t="str">
        <f t="shared" si="4"/>
        <v/>
      </c>
      <c r="W28" s="114"/>
      <c r="X28" s="118"/>
      <c r="Y28" s="115"/>
      <c r="Z28" s="115"/>
      <c r="AA28" s="120"/>
      <c r="AB28" s="121"/>
      <c r="AC28" s="107"/>
      <c r="AD28" s="116"/>
      <c r="AE28" s="117"/>
      <c r="AF28" s="117" t="str">
        <f t="shared" si="5"/>
        <v/>
      </c>
      <c r="AG28" s="117"/>
      <c r="AH28" s="117"/>
      <c r="AI28" s="142"/>
      <c r="AJ28" s="142"/>
      <c r="AK28" s="117" t="str">
        <f t="shared" si="7"/>
        <v/>
      </c>
      <c r="AL28" s="141"/>
      <c r="AM28" s="142"/>
      <c r="AN28" s="142"/>
      <c r="AO28" s="141"/>
      <c r="AP28" s="117" t="str">
        <f t="shared" si="8"/>
        <v>.</v>
      </c>
      <c r="AQ28" s="144"/>
      <c r="AR28" s="43"/>
      <c r="AS28" s="52"/>
      <c r="AT28" s="49"/>
      <c r="AU28" s="49"/>
      <c r="AV28" s="47"/>
    </row>
    <row r="29" spans="1:48" ht="53.45" customHeight="1" x14ac:dyDescent="0.2">
      <c r="A29" s="65" t="str">
        <f t="shared" si="6"/>
        <v>Q5.2.1b</v>
      </c>
      <c r="B29" s="23" t="s">
        <v>298</v>
      </c>
      <c r="C29" s="25" t="s">
        <v>66</v>
      </c>
      <c r="D29" s="50"/>
      <c r="E29" s="69"/>
      <c r="F29" s="250" t="s">
        <v>104</v>
      </c>
      <c r="G29" s="250"/>
      <c r="H29" s="251"/>
      <c r="I29" s="199"/>
      <c r="J29" s="213"/>
      <c r="K29" s="214"/>
      <c r="L29" s="214"/>
      <c r="M29" s="215"/>
      <c r="N29" s="113" t="s">
        <v>1</v>
      </c>
      <c r="O29" s="101" t="str">
        <f t="shared" ref="O29" si="11">IF(OR(B29="NI",B29="N"),"New question introduced in 2023 - Please answer this question for the year of the previous update in Column P",IF(B29="EC","Small changes were made to the question. Take extra care when validating the response in Column N. If necessary, please change your answer in Column P",""))</f>
        <v/>
      </c>
      <c r="P29" s="101"/>
      <c r="Q29" s="101"/>
      <c r="R29" s="101"/>
      <c r="S29" s="101"/>
      <c r="T29" s="101"/>
      <c r="U29" s="285"/>
      <c r="V29" s="101" t="str">
        <f t="shared" si="4"/>
        <v>yes</v>
      </c>
      <c r="W29" s="114"/>
      <c r="X29" s="118"/>
      <c r="Y29" s="115"/>
      <c r="Z29" s="115"/>
      <c r="AA29" s="120"/>
      <c r="AB29" s="290"/>
      <c r="AC29" s="107"/>
      <c r="AD29" s="169"/>
      <c r="AE29" s="117"/>
      <c r="AF29" s="117" t="str">
        <f t="shared" si="5"/>
        <v/>
      </c>
      <c r="AG29" s="169"/>
      <c r="AH29" s="117"/>
      <c r="AI29" s="169"/>
      <c r="AJ29" s="142"/>
      <c r="AK29" s="117" t="str">
        <f t="shared" si="7"/>
        <v/>
      </c>
      <c r="AL29" s="169"/>
      <c r="AM29" s="142"/>
      <c r="AN29" s="169"/>
      <c r="AO29" s="141"/>
      <c r="AP29" s="117" t="str">
        <f t="shared" si="8"/>
        <v>.</v>
      </c>
      <c r="AQ29" s="144"/>
      <c r="AR29" s="43"/>
      <c r="AS29" s="52"/>
      <c r="AT29" s="49"/>
      <c r="AU29" s="49"/>
      <c r="AV29" s="47"/>
    </row>
    <row r="30" spans="1:48" ht="66.75" customHeight="1" x14ac:dyDescent="0.2">
      <c r="A30" s="65" t="str">
        <f t="shared" si="6"/>
        <v>Q5.2.1c</v>
      </c>
      <c r="B30" s="23" t="s">
        <v>298</v>
      </c>
      <c r="C30" s="25" t="s">
        <v>67</v>
      </c>
      <c r="D30" s="50"/>
      <c r="E30" s="69"/>
      <c r="F30" s="250" t="s">
        <v>105</v>
      </c>
      <c r="G30" s="250"/>
      <c r="H30" s="251"/>
      <c r="I30" s="197" t="s">
        <v>176</v>
      </c>
      <c r="J30" s="180"/>
      <c r="K30" s="181"/>
      <c r="L30" s="181"/>
      <c r="M30" s="182"/>
      <c r="N30" s="113" t="s">
        <v>325</v>
      </c>
      <c r="O30" s="101" t="str">
        <f t="shared" ref="O30" si="12">IF(OR(B30="NI",B30="N"),"New question introduced in 2023 - Please answer this question for the year of the previous update as well",IF(B30="EC","We made modest changes to the question. Please take extra care when validating responses or the year of the previous update",""))</f>
        <v/>
      </c>
      <c r="P30" s="101"/>
      <c r="Q30" s="101"/>
      <c r="R30" s="101"/>
      <c r="S30" s="101"/>
      <c r="T30" s="285"/>
      <c r="U30" s="285"/>
      <c r="V30" s="101" t="str">
        <f t="shared" si="4"/>
        <v>.</v>
      </c>
      <c r="W30" s="114"/>
      <c r="X30" s="118"/>
      <c r="Y30" s="115"/>
      <c r="Z30" s="115"/>
      <c r="AA30" s="120"/>
      <c r="AB30" s="121"/>
      <c r="AC30" s="107"/>
      <c r="AD30" s="116"/>
      <c r="AE30" s="117"/>
      <c r="AF30" s="117" t="str">
        <f t="shared" si="5"/>
        <v/>
      </c>
      <c r="AG30" s="117"/>
      <c r="AH30" s="117"/>
      <c r="AI30" s="142"/>
      <c r="AJ30" s="142"/>
      <c r="AK30" s="117" t="str">
        <f t="shared" si="7"/>
        <v/>
      </c>
      <c r="AL30" s="141"/>
      <c r="AM30" s="142"/>
      <c r="AN30" s="142"/>
      <c r="AO30" s="141"/>
      <c r="AP30" s="117" t="str">
        <f t="shared" si="8"/>
        <v>.</v>
      </c>
      <c r="AQ30" s="144"/>
      <c r="AR30" s="43"/>
      <c r="AS30" s="52"/>
      <c r="AT30" s="49"/>
      <c r="AU30" s="49"/>
      <c r="AV30" s="47"/>
    </row>
    <row r="31" spans="1:48" ht="126.75" customHeight="1" x14ac:dyDescent="0.2">
      <c r="A31" s="65" t="str">
        <f t="shared" si="6"/>
        <v>Q5.2.2</v>
      </c>
      <c r="B31" s="23" t="s">
        <v>89</v>
      </c>
      <c r="C31" s="25" t="s">
        <v>68</v>
      </c>
      <c r="D31" s="50"/>
      <c r="E31" s="238" t="s">
        <v>91</v>
      </c>
      <c r="F31" s="239"/>
      <c r="G31" s="239"/>
      <c r="H31" s="240"/>
      <c r="I31" s="192" t="s">
        <v>188</v>
      </c>
      <c r="J31" s="180"/>
      <c r="K31" s="181"/>
      <c r="L31" s="181"/>
      <c r="M31" s="182"/>
      <c r="N31" s="113" t="s">
        <v>52</v>
      </c>
      <c r="O31" s="119"/>
      <c r="P31" s="101"/>
      <c r="Q31" s="101"/>
      <c r="R31" s="101"/>
      <c r="S31" s="101"/>
      <c r="T31" s="285"/>
      <c r="U31" s="285"/>
      <c r="V31" s="101" t="str">
        <f t="shared" si="4"/>
        <v>yes (in all or most sectors)</v>
      </c>
      <c r="W31" s="114"/>
      <c r="X31" s="118"/>
      <c r="Y31" s="115"/>
      <c r="Z31" s="115"/>
      <c r="AA31" s="120"/>
      <c r="AB31" s="121"/>
      <c r="AC31" s="107"/>
      <c r="AD31" s="116"/>
      <c r="AE31" s="117"/>
      <c r="AF31" s="117" t="str">
        <f t="shared" si="5"/>
        <v/>
      </c>
      <c r="AG31" s="117"/>
      <c r="AH31" s="117"/>
      <c r="AI31" s="142"/>
      <c r="AJ31" s="142"/>
      <c r="AK31" s="117" t="str">
        <f t="shared" si="7"/>
        <v/>
      </c>
      <c r="AL31" s="141"/>
      <c r="AM31" s="142"/>
      <c r="AN31" s="142"/>
      <c r="AO31" s="141"/>
      <c r="AP31" s="117" t="str">
        <f t="shared" si="8"/>
        <v>.</v>
      </c>
      <c r="AQ31" s="144"/>
      <c r="AR31" s="43"/>
      <c r="AS31" s="52"/>
      <c r="AT31" s="49"/>
      <c r="AU31" s="49"/>
      <c r="AV31" s="47"/>
    </row>
    <row r="32" spans="1:48" ht="48" x14ac:dyDescent="0.2">
      <c r="A32" s="65" t="str">
        <f t="shared" si="6"/>
        <v>Q5.2.2a</v>
      </c>
      <c r="B32" s="23" t="s">
        <v>55</v>
      </c>
      <c r="C32" s="25"/>
      <c r="D32" s="50"/>
      <c r="E32" s="225"/>
      <c r="F32" s="258" t="s">
        <v>106</v>
      </c>
      <c r="G32" s="258"/>
      <c r="H32" s="259"/>
      <c r="I32" s="200"/>
      <c r="J32" s="180"/>
      <c r="K32" s="181"/>
      <c r="L32" s="181"/>
      <c r="M32" s="182"/>
      <c r="N32" s="113" t="s">
        <v>302</v>
      </c>
      <c r="O32" s="101" t="s">
        <v>205</v>
      </c>
      <c r="P32" s="101"/>
      <c r="Q32" s="101"/>
      <c r="R32" s="101"/>
      <c r="S32" s="101"/>
      <c r="T32" s="285"/>
      <c r="U32" s="285"/>
      <c r="V32" s="101" t="str">
        <f t="shared" si="4"/>
        <v/>
      </c>
      <c r="W32" s="114"/>
      <c r="X32" s="118"/>
      <c r="Y32" s="115"/>
      <c r="Z32" s="115"/>
      <c r="AA32" s="120"/>
      <c r="AB32" s="121"/>
      <c r="AC32" s="107"/>
      <c r="AD32" s="116"/>
      <c r="AE32" s="117"/>
      <c r="AF32" s="117" t="str">
        <f t="shared" si="5"/>
        <v/>
      </c>
      <c r="AG32" s="117"/>
      <c r="AH32" s="117"/>
      <c r="AI32" s="142"/>
      <c r="AJ32" s="142"/>
      <c r="AK32" s="117" t="str">
        <f t="shared" si="7"/>
        <v/>
      </c>
      <c r="AL32" s="141"/>
      <c r="AM32" s="142"/>
      <c r="AN32" s="142"/>
      <c r="AO32" s="141"/>
      <c r="AP32" s="117" t="str">
        <f t="shared" si="8"/>
        <v>.</v>
      </c>
      <c r="AQ32" s="144"/>
      <c r="AR32" s="43"/>
      <c r="AS32" s="52"/>
      <c r="AT32" s="49"/>
      <c r="AU32" s="49"/>
      <c r="AV32" s="47"/>
    </row>
    <row r="33" spans="1:48" ht="88.5" customHeight="1" x14ac:dyDescent="0.2">
      <c r="A33" s="65"/>
      <c r="B33" s="23"/>
      <c r="C33" s="25"/>
      <c r="D33" s="50"/>
      <c r="E33" s="238" t="s">
        <v>152</v>
      </c>
      <c r="F33" s="239"/>
      <c r="G33" s="239"/>
      <c r="H33" s="240"/>
      <c r="I33" s="193"/>
      <c r="J33" s="177"/>
      <c r="K33" s="178"/>
      <c r="L33" s="178"/>
      <c r="M33" s="179"/>
      <c r="N33" s="108"/>
      <c r="O33" s="111"/>
      <c r="P33" s="111"/>
      <c r="Q33" s="111"/>
      <c r="R33" s="111"/>
      <c r="S33" s="111"/>
      <c r="T33" s="110"/>
      <c r="U33" s="110"/>
      <c r="V33" s="111"/>
      <c r="W33" s="112"/>
      <c r="X33" s="118"/>
      <c r="Y33" s="115"/>
      <c r="Z33" s="115"/>
      <c r="AA33" s="120"/>
      <c r="AB33" s="289"/>
      <c r="AC33" s="109"/>
      <c r="AD33" s="111"/>
      <c r="AE33" s="111"/>
      <c r="AF33" s="111"/>
      <c r="AG33" s="111"/>
      <c r="AH33" s="111"/>
      <c r="AI33" s="110"/>
      <c r="AJ33" s="110"/>
      <c r="AK33" s="111"/>
      <c r="AL33" s="137"/>
      <c r="AM33" s="110"/>
      <c r="AN33" s="110"/>
      <c r="AO33" s="137"/>
      <c r="AP33" s="111"/>
      <c r="AQ33" s="112"/>
      <c r="AR33" s="43"/>
      <c r="AS33" s="52"/>
      <c r="AT33" s="49"/>
      <c r="AU33" s="49"/>
      <c r="AV33" s="47"/>
    </row>
    <row r="34" spans="1:48" ht="24" x14ac:dyDescent="0.2">
      <c r="A34" s="65" t="str">
        <f>MID(E$33,FIND("(Q",E$33)+1,6)&amp;"_i"</f>
        <v>Q5.2.3_i</v>
      </c>
      <c r="B34" s="23" t="s">
        <v>89</v>
      </c>
      <c r="C34" s="25" t="s">
        <v>69</v>
      </c>
      <c r="D34" s="50"/>
      <c r="E34" s="68"/>
      <c r="F34" s="250" t="s">
        <v>300</v>
      </c>
      <c r="G34" s="250"/>
      <c r="H34" s="251"/>
      <c r="I34" s="195" t="s">
        <v>177</v>
      </c>
      <c r="J34" s="180"/>
      <c r="K34" s="181"/>
      <c r="L34" s="181"/>
      <c r="M34" s="182"/>
      <c r="N34" s="113" t="s">
        <v>0</v>
      </c>
      <c r="O34" s="119"/>
      <c r="P34" s="101"/>
      <c r="Q34" s="101"/>
      <c r="R34" s="101"/>
      <c r="S34" s="101"/>
      <c r="T34" s="285"/>
      <c r="U34" s="285"/>
      <c r="V34" s="101" t="str">
        <f t="shared" si="4"/>
        <v>no</v>
      </c>
      <c r="W34" s="114"/>
      <c r="X34" s="118"/>
      <c r="Y34" s="115"/>
      <c r="Z34" s="115"/>
      <c r="AA34" s="120"/>
      <c r="AB34" s="121"/>
      <c r="AC34" s="107"/>
      <c r="AD34" s="116"/>
      <c r="AE34" s="117"/>
      <c r="AF34" s="117" t="str">
        <f t="shared" si="5"/>
        <v/>
      </c>
      <c r="AG34" s="117"/>
      <c r="AH34" s="117"/>
      <c r="AI34" s="142"/>
      <c r="AJ34" s="142"/>
      <c r="AK34" s="117" t="str">
        <f t="shared" si="7"/>
        <v/>
      </c>
      <c r="AL34" s="141"/>
      <c r="AM34" s="142"/>
      <c r="AN34" s="142"/>
      <c r="AO34" s="141"/>
      <c r="AP34" s="117" t="str">
        <f t="shared" si="8"/>
        <v>.</v>
      </c>
      <c r="AQ34" s="144"/>
      <c r="AR34" s="43"/>
      <c r="AS34" s="52"/>
      <c r="AT34" s="49"/>
      <c r="AU34" s="49"/>
      <c r="AV34" s="47"/>
    </row>
    <row r="35" spans="1:48" x14ac:dyDescent="0.2">
      <c r="A35" s="65" t="str">
        <f>MID(E$33,FIND("(Q",E$33)+1,6)&amp;"_ii"</f>
        <v>Q5.2.3_ii</v>
      </c>
      <c r="B35" s="23" t="s">
        <v>89</v>
      </c>
      <c r="C35" s="25" t="s">
        <v>70</v>
      </c>
      <c r="D35" s="50"/>
      <c r="E35" s="68"/>
      <c r="F35" s="250" t="s">
        <v>301</v>
      </c>
      <c r="G35" s="250"/>
      <c r="H35" s="251"/>
      <c r="I35" s="195"/>
      <c r="J35" s="180"/>
      <c r="K35" s="181"/>
      <c r="L35" s="181"/>
      <c r="M35" s="182"/>
      <c r="N35" s="113" t="s">
        <v>0</v>
      </c>
      <c r="O35" s="119"/>
      <c r="P35" s="101"/>
      <c r="Q35" s="101"/>
      <c r="R35" s="101"/>
      <c r="S35" s="101"/>
      <c r="T35" s="285"/>
      <c r="U35" s="285"/>
      <c r="V35" s="101" t="str">
        <f t="shared" si="4"/>
        <v>no</v>
      </c>
      <c r="W35" s="114"/>
      <c r="X35" s="118"/>
      <c r="Y35" s="115"/>
      <c r="Z35" s="115"/>
      <c r="AA35" s="120"/>
      <c r="AB35" s="121"/>
      <c r="AC35" s="107"/>
      <c r="AD35" s="116"/>
      <c r="AE35" s="117"/>
      <c r="AF35" s="117" t="str">
        <f t="shared" si="5"/>
        <v/>
      </c>
      <c r="AG35" s="117"/>
      <c r="AH35" s="117"/>
      <c r="AI35" s="142"/>
      <c r="AJ35" s="142"/>
      <c r="AK35" s="117" t="str">
        <f t="shared" si="7"/>
        <v/>
      </c>
      <c r="AL35" s="141"/>
      <c r="AM35" s="142"/>
      <c r="AN35" s="142"/>
      <c r="AO35" s="141"/>
      <c r="AP35" s="117" t="str">
        <f t="shared" si="8"/>
        <v>.</v>
      </c>
      <c r="AQ35" s="144"/>
      <c r="AR35" s="43"/>
      <c r="AS35" s="52"/>
      <c r="AT35" s="49"/>
      <c r="AU35" s="49"/>
      <c r="AV35" s="47"/>
    </row>
    <row r="36" spans="1:48" x14ac:dyDescent="0.2">
      <c r="A36" s="65" t="str">
        <f>MID(E$33,FIND("(Q",E$33)+1,6)&amp;"_iii"</f>
        <v>Q5.2.3_iii</v>
      </c>
      <c r="B36" s="23" t="s">
        <v>89</v>
      </c>
      <c r="C36" s="25" t="s">
        <v>71</v>
      </c>
      <c r="D36" s="50"/>
      <c r="E36" s="68"/>
      <c r="F36" s="250" t="s">
        <v>153</v>
      </c>
      <c r="G36" s="250"/>
      <c r="H36" s="251"/>
      <c r="I36" s="195"/>
      <c r="J36" s="180"/>
      <c r="K36" s="181"/>
      <c r="L36" s="181"/>
      <c r="M36" s="182"/>
      <c r="N36" s="113" t="s">
        <v>52</v>
      </c>
      <c r="O36" s="119"/>
      <c r="P36" s="101"/>
      <c r="Q36" s="101"/>
      <c r="R36" s="101"/>
      <c r="S36" s="101"/>
      <c r="T36" s="285"/>
      <c r="U36" s="285"/>
      <c r="V36" s="101" t="str">
        <f t="shared" si="4"/>
        <v>yes (in all or most sectors)</v>
      </c>
      <c r="W36" s="114"/>
      <c r="X36" s="118"/>
      <c r="Y36" s="115"/>
      <c r="Z36" s="115"/>
      <c r="AA36" s="120"/>
      <c r="AB36" s="121"/>
      <c r="AC36" s="107"/>
      <c r="AD36" s="116"/>
      <c r="AE36" s="117"/>
      <c r="AF36" s="117" t="str">
        <f t="shared" si="5"/>
        <v/>
      </c>
      <c r="AG36" s="117"/>
      <c r="AH36" s="117"/>
      <c r="AI36" s="142"/>
      <c r="AJ36" s="142"/>
      <c r="AK36" s="117" t="str">
        <f t="shared" si="7"/>
        <v/>
      </c>
      <c r="AL36" s="141"/>
      <c r="AM36" s="142"/>
      <c r="AN36" s="142"/>
      <c r="AO36" s="141"/>
      <c r="AP36" s="117" t="str">
        <f t="shared" si="8"/>
        <v>.</v>
      </c>
      <c r="AQ36" s="144"/>
      <c r="AR36" s="43"/>
      <c r="AS36" s="52"/>
      <c r="AT36" s="49"/>
      <c r="AU36" s="49"/>
      <c r="AV36" s="47"/>
    </row>
    <row r="37" spans="1:48" ht="72" x14ac:dyDescent="0.2">
      <c r="A37" s="65" t="str">
        <f>MID(E$33,FIND("(Q",E$33)+1,6)&amp;"_iv"</f>
        <v>Q5.2.3_iv</v>
      </c>
      <c r="B37" s="23" t="s">
        <v>89</v>
      </c>
      <c r="C37" s="25" t="s">
        <v>72</v>
      </c>
      <c r="D37" s="50"/>
      <c r="E37" s="68"/>
      <c r="F37" s="250" t="s">
        <v>154</v>
      </c>
      <c r="G37" s="250"/>
      <c r="H37" s="251"/>
      <c r="I37" s="196" t="s">
        <v>190</v>
      </c>
      <c r="J37" s="180"/>
      <c r="K37" s="181"/>
      <c r="L37" s="181"/>
      <c r="M37" s="182"/>
      <c r="N37" s="113" t="s">
        <v>52</v>
      </c>
      <c r="O37" s="119"/>
      <c r="P37" s="101"/>
      <c r="Q37" s="101"/>
      <c r="R37" s="101"/>
      <c r="S37" s="101"/>
      <c r="T37" s="285"/>
      <c r="U37" s="285"/>
      <c r="V37" s="101" t="str">
        <f t="shared" si="4"/>
        <v>yes (in all or most sectors)</v>
      </c>
      <c r="W37" s="114"/>
      <c r="X37" s="118"/>
      <c r="Y37" s="115"/>
      <c r="Z37" s="115"/>
      <c r="AA37" s="120"/>
      <c r="AB37" s="121"/>
      <c r="AC37" s="107"/>
      <c r="AD37" s="116"/>
      <c r="AE37" s="117"/>
      <c r="AF37" s="117" t="str">
        <f t="shared" si="5"/>
        <v/>
      </c>
      <c r="AG37" s="117"/>
      <c r="AH37" s="117"/>
      <c r="AI37" s="142"/>
      <c r="AJ37" s="142"/>
      <c r="AK37" s="117" t="str">
        <f t="shared" si="7"/>
        <v/>
      </c>
      <c r="AL37" s="141"/>
      <c r="AM37" s="142"/>
      <c r="AN37" s="142"/>
      <c r="AO37" s="141"/>
      <c r="AP37" s="117" t="str">
        <f t="shared" si="8"/>
        <v>.</v>
      </c>
      <c r="AQ37" s="144"/>
      <c r="AR37" s="43"/>
      <c r="AS37" s="52"/>
      <c r="AT37" s="49"/>
      <c r="AU37" s="49"/>
      <c r="AV37" s="47"/>
    </row>
    <row r="38" spans="1:48" ht="24" x14ac:dyDescent="0.2">
      <c r="A38" s="65" t="str">
        <f>MID(E$33,FIND("(Q",E$33)+1,6)&amp;"_v"</f>
        <v>Q5.2.3_v</v>
      </c>
      <c r="B38" s="23" t="s">
        <v>89</v>
      </c>
      <c r="C38" s="25" t="s">
        <v>73</v>
      </c>
      <c r="D38" s="50"/>
      <c r="E38" s="68"/>
      <c r="F38" s="250" t="s">
        <v>155</v>
      </c>
      <c r="G38" s="250"/>
      <c r="H38" s="251"/>
      <c r="I38" s="195" t="s">
        <v>192</v>
      </c>
      <c r="J38" s="180"/>
      <c r="K38" s="181"/>
      <c r="L38" s="181"/>
      <c r="M38" s="182"/>
      <c r="N38" s="113" t="s">
        <v>52</v>
      </c>
      <c r="O38" s="119"/>
      <c r="P38" s="101"/>
      <c r="Q38" s="101"/>
      <c r="R38" s="101"/>
      <c r="S38" s="101"/>
      <c r="T38" s="285"/>
      <c r="U38" s="285"/>
      <c r="V38" s="101" t="str">
        <f t="shared" si="4"/>
        <v>yes (in all or most sectors)</v>
      </c>
      <c r="W38" s="114"/>
      <c r="X38" s="118"/>
      <c r="Y38" s="115"/>
      <c r="Z38" s="115"/>
      <c r="AA38" s="120"/>
      <c r="AB38" s="121"/>
      <c r="AC38" s="107"/>
      <c r="AD38" s="116"/>
      <c r="AE38" s="117"/>
      <c r="AF38" s="117" t="str">
        <f t="shared" si="5"/>
        <v/>
      </c>
      <c r="AG38" s="117"/>
      <c r="AH38" s="117"/>
      <c r="AI38" s="142"/>
      <c r="AJ38" s="142"/>
      <c r="AK38" s="117" t="str">
        <f t="shared" si="7"/>
        <v/>
      </c>
      <c r="AL38" s="141"/>
      <c r="AM38" s="142"/>
      <c r="AN38" s="142"/>
      <c r="AO38" s="141"/>
      <c r="AP38" s="117" t="str">
        <f t="shared" si="8"/>
        <v>.</v>
      </c>
      <c r="AQ38" s="144"/>
      <c r="AR38" s="43"/>
      <c r="AS38" s="52"/>
      <c r="AT38" s="49"/>
      <c r="AU38" s="49"/>
      <c r="AV38" s="47"/>
    </row>
    <row r="39" spans="1:48" ht="74.25" customHeight="1" x14ac:dyDescent="0.2">
      <c r="A39" s="65" t="str">
        <f t="shared" si="6"/>
        <v>Q5.2.4</v>
      </c>
      <c r="B39" s="23" t="s">
        <v>89</v>
      </c>
      <c r="C39" s="25" t="s">
        <v>74</v>
      </c>
      <c r="D39" s="50"/>
      <c r="E39" s="264" t="s">
        <v>107</v>
      </c>
      <c r="F39" s="265"/>
      <c r="G39" s="265"/>
      <c r="H39" s="266"/>
      <c r="I39" s="197" t="s">
        <v>193</v>
      </c>
      <c r="J39" s="180"/>
      <c r="K39" s="181"/>
      <c r="L39" s="181"/>
      <c r="M39" s="182"/>
      <c r="N39" s="113" t="s">
        <v>48</v>
      </c>
      <c r="O39" s="101" t="s">
        <v>204</v>
      </c>
      <c r="P39" s="101"/>
      <c r="Q39" s="101"/>
      <c r="R39" s="119"/>
      <c r="S39" s="101"/>
      <c r="T39" s="119"/>
      <c r="U39" s="285"/>
      <c r="V39" s="101" t="str">
        <f t="shared" si="4"/>
        <v>no (it is not permitted)</v>
      </c>
      <c r="W39" s="114"/>
      <c r="X39" s="118"/>
      <c r="Y39" s="115"/>
      <c r="Z39" s="115"/>
      <c r="AA39" s="120"/>
      <c r="AB39" s="121"/>
      <c r="AC39" s="107"/>
      <c r="AD39" s="116"/>
      <c r="AE39" s="117"/>
      <c r="AF39" s="117" t="str">
        <f t="shared" si="5"/>
        <v/>
      </c>
      <c r="AG39" s="116"/>
      <c r="AH39" s="117"/>
      <c r="AI39" s="116"/>
      <c r="AJ39" s="142"/>
      <c r="AK39" s="117" t="str">
        <f t="shared" si="7"/>
        <v/>
      </c>
      <c r="AL39" s="116"/>
      <c r="AM39" s="142"/>
      <c r="AN39" s="116"/>
      <c r="AO39" s="141"/>
      <c r="AP39" s="117" t="str">
        <f t="shared" si="8"/>
        <v>.</v>
      </c>
      <c r="AQ39" s="144"/>
      <c r="AR39" s="43"/>
      <c r="AS39" s="52"/>
      <c r="AT39" s="49"/>
      <c r="AU39" s="49"/>
      <c r="AV39" s="47"/>
    </row>
    <row r="40" spans="1:48" ht="174" customHeight="1" x14ac:dyDescent="0.2">
      <c r="A40" s="65" t="str">
        <f t="shared" si="6"/>
        <v>Q5.2.5</v>
      </c>
      <c r="B40" s="23" t="s">
        <v>8</v>
      </c>
      <c r="C40" s="25"/>
      <c r="D40" s="50"/>
      <c r="E40" s="238" t="s">
        <v>108</v>
      </c>
      <c r="F40" s="239"/>
      <c r="G40" s="239"/>
      <c r="H40" s="240"/>
      <c r="I40" s="197" t="s">
        <v>194</v>
      </c>
      <c r="J40" s="180"/>
      <c r="K40" s="181"/>
      <c r="L40" s="181"/>
      <c r="M40" s="182"/>
      <c r="N40" s="113"/>
      <c r="O40" s="101" t="str">
        <f t="shared" ref="O40:O43" si="13">IF(OR(B40="NI",B40="N"),"New question introduced in 2023 - Please answer this question for the year of the previous update in Column P",IF(B40="EC","Small changes were made to the question. Take extra care when validating the response in Column N. If necessary, please change your answer in Column P",""))</f>
        <v>New question introduced in 2023 - Please answer this question for the year of the previous update in Column P</v>
      </c>
      <c r="P40" s="101"/>
      <c r="Q40" s="101"/>
      <c r="R40" s="101"/>
      <c r="S40" s="101"/>
      <c r="T40" s="285"/>
      <c r="U40" s="285"/>
      <c r="V40" s="101" t="str">
        <f t="shared" si="4"/>
        <v/>
      </c>
      <c r="W40" s="114"/>
      <c r="X40" s="118"/>
      <c r="Y40" s="115"/>
      <c r="Z40" s="115"/>
      <c r="AA40" s="120"/>
      <c r="AB40" s="121"/>
      <c r="AC40" s="107"/>
      <c r="AD40" s="116"/>
      <c r="AE40" s="117"/>
      <c r="AF40" s="117" t="str">
        <f t="shared" si="5"/>
        <v/>
      </c>
      <c r="AG40" s="117"/>
      <c r="AH40" s="117"/>
      <c r="AI40" s="142"/>
      <c r="AJ40" s="142"/>
      <c r="AK40" s="117" t="str">
        <f t="shared" si="7"/>
        <v/>
      </c>
      <c r="AL40" s="141"/>
      <c r="AM40" s="142"/>
      <c r="AN40" s="142"/>
      <c r="AO40" s="141"/>
      <c r="AP40" s="117" t="str">
        <f t="shared" si="8"/>
        <v>.</v>
      </c>
      <c r="AQ40" s="144"/>
      <c r="AR40" s="43"/>
      <c r="AS40" s="52"/>
      <c r="AT40" s="49"/>
      <c r="AU40" s="49"/>
      <c r="AV40" s="47"/>
    </row>
    <row r="41" spans="1:48" ht="47.25" customHeight="1" x14ac:dyDescent="0.2">
      <c r="A41" s="65" t="str">
        <f t="shared" si="6"/>
        <v>Q5.2.5a</v>
      </c>
      <c r="B41" s="23" t="s">
        <v>8</v>
      </c>
      <c r="C41" s="25"/>
      <c r="D41" s="50"/>
      <c r="E41" s="225"/>
      <c r="F41" s="270" t="s">
        <v>109</v>
      </c>
      <c r="G41" s="270"/>
      <c r="H41" s="271"/>
      <c r="I41" s="200" t="s">
        <v>110</v>
      </c>
      <c r="J41" s="180"/>
      <c r="K41" s="181"/>
      <c r="L41" s="181"/>
      <c r="M41" s="182"/>
      <c r="N41" s="113"/>
      <c r="O41" s="101" t="str">
        <f t="shared" si="13"/>
        <v>New question introduced in 2023 - Please answer this question for the year of the previous update in Column P</v>
      </c>
      <c r="P41" s="101"/>
      <c r="Q41" s="101"/>
      <c r="R41" s="101"/>
      <c r="S41" s="101"/>
      <c r="T41" s="285"/>
      <c r="U41" s="285"/>
      <c r="V41" s="101" t="str">
        <f t="shared" si="4"/>
        <v/>
      </c>
      <c r="W41" s="114"/>
      <c r="X41" s="118"/>
      <c r="Y41" s="115"/>
      <c r="Z41" s="115"/>
      <c r="AA41" s="120"/>
      <c r="AB41" s="121"/>
      <c r="AC41" s="107"/>
      <c r="AD41" s="116"/>
      <c r="AE41" s="117"/>
      <c r="AF41" s="117" t="str">
        <f t="shared" si="5"/>
        <v/>
      </c>
      <c r="AG41" s="117"/>
      <c r="AH41" s="117"/>
      <c r="AI41" s="142"/>
      <c r="AJ41" s="142"/>
      <c r="AK41" s="117" t="str">
        <f t="shared" si="7"/>
        <v/>
      </c>
      <c r="AL41" s="141"/>
      <c r="AM41" s="142"/>
      <c r="AN41" s="142"/>
      <c r="AO41" s="141"/>
      <c r="AP41" s="117" t="str">
        <f t="shared" si="8"/>
        <v>.</v>
      </c>
      <c r="AQ41" s="144"/>
      <c r="AR41" s="43"/>
      <c r="AS41" s="52"/>
      <c r="AT41" s="49"/>
      <c r="AU41" s="49"/>
      <c r="AV41" s="47"/>
    </row>
    <row r="42" spans="1:48" ht="48" x14ac:dyDescent="0.2">
      <c r="A42" s="65" t="str">
        <f t="shared" si="6"/>
        <v>Q5.2.5b</v>
      </c>
      <c r="B42" s="23" t="s">
        <v>55</v>
      </c>
      <c r="C42" s="25"/>
      <c r="D42" s="50"/>
      <c r="E42" s="225"/>
      <c r="F42" s="267" t="s">
        <v>111</v>
      </c>
      <c r="G42" s="267"/>
      <c r="H42" s="259"/>
      <c r="I42" s="200" t="s">
        <v>112</v>
      </c>
      <c r="J42" s="180"/>
      <c r="K42" s="181"/>
      <c r="L42" s="181"/>
      <c r="M42" s="182"/>
      <c r="N42" s="113"/>
      <c r="O42" s="101" t="s">
        <v>205</v>
      </c>
      <c r="P42" s="101"/>
      <c r="Q42" s="101"/>
      <c r="R42" s="101"/>
      <c r="S42" s="101"/>
      <c r="T42" s="285"/>
      <c r="U42" s="285"/>
      <c r="V42" s="101" t="str">
        <f t="shared" si="4"/>
        <v/>
      </c>
      <c r="W42" s="114"/>
      <c r="X42" s="118"/>
      <c r="Y42" s="115"/>
      <c r="Z42" s="115"/>
      <c r="AA42" s="120"/>
      <c r="AB42" s="121"/>
      <c r="AC42" s="107"/>
      <c r="AD42" s="116"/>
      <c r="AE42" s="117"/>
      <c r="AF42" s="117" t="str">
        <f t="shared" si="5"/>
        <v/>
      </c>
      <c r="AG42" s="117"/>
      <c r="AH42" s="117"/>
      <c r="AI42" s="142"/>
      <c r="AJ42" s="142"/>
      <c r="AK42" s="117" t="str">
        <f t="shared" si="7"/>
        <v/>
      </c>
      <c r="AL42" s="141"/>
      <c r="AM42" s="142"/>
      <c r="AN42" s="142"/>
      <c r="AO42" s="141"/>
      <c r="AP42" s="117" t="str">
        <f t="shared" si="8"/>
        <v>.</v>
      </c>
      <c r="AQ42" s="144"/>
      <c r="AR42" s="43"/>
      <c r="AS42" s="52"/>
      <c r="AT42" s="49"/>
      <c r="AU42" s="49"/>
      <c r="AV42" s="47"/>
    </row>
    <row r="43" spans="1:48" ht="96" x14ac:dyDescent="0.2">
      <c r="A43" s="65" t="str">
        <f t="shared" si="6"/>
        <v>Q5.2.6</v>
      </c>
      <c r="B43" s="23" t="s">
        <v>8</v>
      </c>
      <c r="C43" s="25"/>
      <c r="D43" s="50"/>
      <c r="E43" s="272" t="s">
        <v>183</v>
      </c>
      <c r="F43" s="272"/>
      <c r="G43" s="272"/>
      <c r="H43" s="273"/>
      <c r="I43" s="198" t="s">
        <v>195</v>
      </c>
      <c r="J43" s="180"/>
      <c r="K43" s="181"/>
      <c r="L43" s="181"/>
      <c r="M43" s="182"/>
      <c r="N43" s="113"/>
      <c r="O43" s="101" t="str">
        <f t="shared" si="13"/>
        <v>New question introduced in 2023 - Please answer this question for the year of the previous update in Column P</v>
      </c>
      <c r="P43" s="101"/>
      <c r="Q43" s="101"/>
      <c r="R43" s="101"/>
      <c r="S43" s="101"/>
      <c r="T43" s="285"/>
      <c r="U43" s="285"/>
      <c r="V43" s="101" t="str">
        <f t="shared" si="4"/>
        <v/>
      </c>
      <c r="W43" s="114"/>
      <c r="X43" s="118"/>
      <c r="Y43" s="115"/>
      <c r="Z43" s="115"/>
      <c r="AA43" s="120"/>
      <c r="AB43" s="121"/>
      <c r="AC43" s="107"/>
      <c r="AD43" s="116"/>
      <c r="AE43" s="117"/>
      <c r="AF43" s="117" t="str">
        <f t="shared" si="5"/>
        <v/>
      </c>
      <c r="AG43" s="117"/>
      <c r="AH43" s="117"/>
      <c r="AI43" s="142"/>
      <c r="AJ43" s="142"/>
      <c r="AK43" s="117" t="str">
        <f t="shared" si="7"/>
        <v/>
      </c>
      <c r="AL43" s="141"/>
      <c r="AM43" s="142"/>
      <c r="AN43" s="142"/>
      <c r="AO43" s="141"/>
      <c r="AP43" s="117" t="str">
        <f t="shared" si="8"/>
        <v>.</v>
      </c>
      <c r="AQ43" s="144"/>
      <c r="AR43" s="43"/>
      <c r="AS43" s="52"/>
      <c r="AT43" s="49"/>
      <c r="AU43" s="49"/>
      <c r="AV43" s="47"/>
    </row>
    <row r="44" spans="1:48" ht="48" x14ac:dyDescent="0.2">
      <c r="A44" s="65" t="str">
        <f t="shared" si="6"/>
        <v>Q5.2.6a</v>
      </c>
      <c r="B44" s="23" t="s">
        <v>55</v>
      </c>
      <c r="C44" s="25"/>
      <c r="D44" s="50"/>
      <c r="E44" s="225"/>
      <c r="F44" s="267" t="s">
        <v>113</v>
      </c>
      <c r="G44" s="267"/>
      <c r="H44" s="259"/>
      <c r="I44" s="200"/>
      <c r="J44" s="180"/>
      <c r="K44" s="181"/>
      <c r="L44" s="181"/>
      <c r="M44" s="182"/>
      <c r="N44" s="113"/>
      <c r="O44" s="101" t="s">
        <v>205</v>
      </c>
      <c r="P44" s="101"/>
      <c r="Q44" s="101"/>
      <c r="R44" s="101"/>
      <c r="S44" s="101"/>
      <c r="T44" s="285"/>
      <c r="U44" s="285"/>
      <c r="V44" s="101" t="str">
        <f t="shared" si="4"/>
        <v/>
      </c>
      <c r="W44" s="114"/>
      <c r="X44" s="118"/>
      <c r="Y44" s="115"/>
      <c r="Z44" s="115"/>
      <c r="AA44" s="120"/>
      <c r="AB44" s="121"/>
      <c r="AC44" s="107"/>
      <c r="AD44" s="116"/>
      <c r="AE44" s="117"/>
      <c r="AF44" s="117" t="str">
        <f t="shared" si="5"/>
        <v/>
      </c>
      <c r="AG44" s="117"/>
      <c r="AH44" s="117"/>
      <c r="AI44" s="142"/>
      <c r="AJ44" s="142"/>
      <c r="AK44" s="117" t="str">
        <f t="shared" si="7"/>
        <v/>
      </c>
      <c r="AL44" s="141"/>
      <c r="AM44" s="142"/>
      <c r="AN44" s="142"/>
      <c r="AO44" s="141"/>
      <c r="AP44" s="117" t="str">
        <f t="shared" si="8"/>
        <v>.</v>
      </c>
      <c r="AQ44" s="144"/>
      <c r="AR44" s="43"/>
      <c r="AS44" s="52"/>
      <c r="AT44" s="49"/>
      <c r="AU44" s="49"/>
      <c r="AV44" s="47"/>
    </row>
    <row r="45" spans="1:48" ht="116.1" customHeight="1" x14ac:dyDescent="0.2">
      <c r="A45" s="65"/>
      <c r="B45" s="23"/>
      <c r="C45" s="25"/>
      <c r="D45" s="247" t="s">
        <v>150</v>
      </c>
      <c r="E45" s="248"/>
      <c r="F45" s="248"/>
      <c r="G45" s="248"/>
      <c r="H45" s="249"/>
      <c r="I45" s="192" t="s">
        <v>201</v>
      </c>
      <c r="J45" s="180"/>
      <c r="K45" s="181"/>
      <c r="L45" s="181"/>
      <c r="M45" s="182"/>
      <c r="N45" s="108"/>
      <c r="O45" s="111"/>
      <c r="P45" s="111"/>
      <c r="Q45" s="111"/>
      <c r="R45" s="111"/>
      <c r="S45" s="111"/>
      <c r="T45" s="110"/>
      <c r="U45" s="110"/>
      <c r="V45" s="111"/>
      <c r="W45" s="112"/>
      <c r="X45" s="118"/>
      <c r="Y45" s="115"/>
      <c r="Z45" s="115"/>
      <c r="AA45" s="120"/>
      <c r="AB45" s="289"/>
      <c r="AC45" s="109"/>
      <c r="AD45" s="111"/>
      <c r="AE45" s="111"/>
      <c r="AF45" s="111"/>
      <c r="AG45" s="111"/>
      <c r="AH45" s="111"/>
      <c r="AI45" s="110"/>
      <c r="AJ45" s="110"/>
      <c r="AK45" s="111"/>
      <c r="AL45" s="137"/>
      <c r="AM45" s="110"/>
      <c r="AN45" s="110"/>
      <c r="AO45" s="137"/>
      <c r="AP45" s="111"/>
      <c r="AQ45" s="112"/>
      <c r="AR45" s="43"/>
      <c r="AS45" s="52"/>
      <c r="AT45" s="49"/>
      <c r="AU45" s="49"/>
      <c r="AV45" s="47"/>
    </row>
    <row r="46" spans="1:48" ht="51.95" customHeight="1" x14ac:dyDescent="0.2">
      <c r="A46" s="65" t="str">
        <f t="shared" si="6"/>
        <v>Q5.3.1</v>
      </c>
      <c r="B46" s="23" t="s">
        <v>8</v>
      </c>
      <c r="C46" s="25"/>
      <c r="D46" s="70"/>
      <c r="E46" s="238" t="s">
        <v>114</v>
      </c>
      <c r="F46" s="239"/>
      <c r="G46" s="239"/>
      <c r="H46" s="240"/>
      <c r="I46" s="197" t="s">
        <v>197</v>
      </c>
      <c r="J46" s="180"/>
      <c r="K46" s="181"/>
      <c r="L46" s="181"/>
      <c r="M46" s="182"/>
      <c r="N46" s="113"/>
      <c r="O46" s="101" t="str">
        <f t="shared" ref="O46" si="14">IF(OR(B46="NI",B46="N"),"New question introduced in 2023 - Please answer this question for the year of the previous update in Column P",IF(B46="EC","Small changes were made to the question. Take extra care when validating the response in Column N. If necessary, please change your answer in Column P",""))</f>
        <v>New question introduced in 2023 - Please answer this question for the year of the previous update in Column P</v>
      </c>
      <c r="P46" s="101"/>
      <c r="Q46" s="101"/>
      <c r="R46" s="101"/>
      <c r="S46" s="101"/>
      <c r="T46" s="285"/>
      <c r="U46" s="285"/>
      <c r="V46" s="101" t="str">
        <f t="shared" si="4"/>
        <v/>
      </c>
      <c r="W46" s="114"/>
      <c r="X46" s="118"/>
      <c r="Y46" s="115"/>
      <c r="Z46" s="115"/>
      <c r="AA46" s="120"/>
      <c r="AB46" s="121"/>
      <c r="AC46" s="107"/>
      <c r="AD46" s="116"/>
      <c r="AE46" s="117"/>
      <c r="AF46" s="117" t="str">
        <f t="shared" si="5"/>
        <v/>
      </c>
      <c r="AG46" s="117"/>
      <c r="AH46" s="117"/>
      <c r="AI46" s="142"/>
      <c r="AJ46" s="142"/>
      <c r="AK46" s="117" t="str">
        <f t="shared" si="7"/>
        <v/>
      </c>
      <c r="AL46" s="141"/>
      <c r="AM46" s="142"/>
      <c r="AN46" s="142"/>
      <c r="AO46" s="141"/>
      <c r="AP46" s="117" t="str">
        <f t="shared" si="8"/>
        <v>.</v>
      </c>
      <c r="AQ46" s="144"/>
      <c r="AR46" s="43"/>
      <c r="AS46" s="52"/>
      <c r="AT46" s="49"/>
      <c r="AU46" s="49"/>
      <c r="AV46" s="47"/>
    </row>
    <row r="47" spans="1:48" ht="84.75" customHeight="1" x14ac:dyDescent="0.2">
      <c r="A47" s="65" t="str">
        <f>IF(E47&lt;&gt;"",MID(E47,FIND("(Q",E47)+1,7),MID(F47,FIND("(Q",F47)+1,8))</f>
        <v>Q5.3.1a</v>
      </c>
      <c r="B47" s="23" t="s">
        <v>55</v>
      </c>
      <c r="C47" s="25"/>
      <c r="D47" s="70"/>
      <c r="E47" s="241" t="s">
        <v>158</v>
      </c>
      <c r="F47" s="239"/>
      <c r="G47" s="239"/>
      <c r="H47" s="240"/>
      <c r="I47" s="197" t="s">
        <v>115</v>
      </c>
      <c r="J47" s="180"/>
      <c r="K47" s="181"/>
      <c r="L47" s="181"/>
      <c r="M47" s="182"/>
      <c r="N47" s="113"/>
      <c r="O47" s="101" t="s">
        <v>205</v>
      </c>
      <c r="P47" s="101"/>
      <c r="Q47" s="101"/>
      <c r="R47" s="101"/>
      <c r="S47" s="101"/>
      <c r="T47" s="285"/>
      <c r="U47" s="285"/>
      <c r="V47" s="101" t="str">
        <f t="shared" si="4"/>
        <v/>
      </c>
      <c r="W47" s="114"/>
      <c r="X47" s="118"/>
      <c r="Y47" s="115"/>
      <c r="Z47" s="115"/>
      <c r="AA47" s="120"/>
      <c r="AB47" s="121"/>
      <c r="AC47" s="107"/>
      <c r="AD47" s="116"/>
      <c r="AE47" s="117"/>
      <c r="AF47" s="117" t="str">
        <f t="shared" si="5"/>
        <v/>
      </c>
      <c r="AG47" s="117"/>
      <c r="AH47" s="117"/>
      <c r="AI47" s="142"/>
      <c r="AJ47" s="142"/>
      <c r="AK47" s="117" t="str">
        <f t="shared" si="7"/>
        <v/>
      </c>
      <c r="AL47" s="141"/>
      <c r="AM47" s="142"/>
      <c r="AN47" s="142"/>
      <c r="AO47" s="141"/>
      <c r="AP47" s="117" t="str">
        <f t="shared" si="8"/>
        <v>.</v>
      </c>
      <c r="AQ47" s="144"/>
      <c r="AR47" s="43"/>
      <c r="AS47" s="52"/>
      <c r="AT47" s="49"/>
      <c r="AU47" s="49"/>
      <c r="AV47" s="47"/>
    </row>
    <row r="48" spans="1:48" ht="56.45" customHeight="1" x14ac:dyDescent="0.2">
      <c r="A48" s="65"/>
      <c r="B48" s="23"/>
      <c r="C48" s="25"/>
      <c r="D48" s="70"/>
      <c r="E48" s="238" t="s">
        <v>171</v>
      </c>
      <c r="F48" s="239"/>
      <c r="G48" s="239"/>
      <c r="H48" s="240"/>
      <c r="I48" s="191"/>
      <c r="J48" s="180"/>
      <c r="K48" s="181"/>
      <c r="L48" s="181"/>
      <c r="M48" s="182"/>
      <c r="N48" s="108"/>
      <c r="O48" s="111"/>
      <c r="P48" s="111"/>
      <c r="Q48" s="111"/>
      <c r="R48" s="111"/>
      <c r="S48" s="111"/>
      <c r="T48" s="110"/>
      <c r="U48" s="110"/>
      <c r="V48" s="111"/>
      <c r="W48" s="112"/>
      <c r="X48" s="118"/>
      <c r="Y48" s="115"/>
      <c r="Z48" s="115"/>
      <c r="AA48" s="120"/>
      <c r="AB48" s="289"/>
      <c r="AC48" s="109"/>
      <c r="AD48" s="122"/>
      <c r="AE48" s="111"/>
      <c r="AF48" s="111"/>
      <c r="AG48" s="111"/>
      <c r="AH48" s="111"/>
      <c r="AI48" s="110"/>
      <c r="AJ48" s="110"/>
      <c r="AK48" s="111"/>
      <c r="AL48" s="137"/>
      <c r="AM48" s="110"/>
      <c r="AN48" s="110"/>
      <c r="AO48" s="137"/>
      <c r="AP48" s="111"/>
      <c r="AQ48" s="112"/>
      <c r="AR48" s="43"/>
      <c r="AS48" s="52"/>
      <c r="AT48" s="49"/>
      <c r="AU48" s="49"/>
      <c r="AV48" s="47"/>
    </row>
    <row r="49" spans="1:48" ht="55.5" customHeight="1" x14ac:dyDescent="0.2">
      <c r="A49" s="65" t="str">
        <f>MID(E$48,FIND("(Q",E$48)+1,6)&amp;"_i"</f>
        <v>Q5.3.2_i</v>
      </c>
      <c r="B49" s="23" t="s">
        <v>89</v>
      </c>
      <c r="C49" s="25" t="s">
        <v>143</v>
      </c>
      <c r="D49" s="50"/>
      <c r="E49" s="225"/>
      <c r="F49" s="260" t="s">
        <v>159</v>
      </c>
      <c r="G49" s="260"/>
      <c r="H49" s="243"/>
      <c r="I49" s="196" t="s">
        <v>198</v>
      </c>
      <c r="J49" s="180"/>
      <c r="K49" s="181"/>
      <c r="L49" s="181"/>
      <c r="M49" s="182"/>
      <c r="N49" s="113" t="s">
        <v>327</v>
      </c>
      <c r="O49" s="119" t="s">
        <v>204</v>
      </c>
      <c r="P49" s="101"/>
      <c r="Q49" s="101"/>
      <c r="R49" s="101"/>
      <c r="S49" s="101"/>
      <c r="T49" s="285"/>
      <c r="U49" s="285"/>
      <c r="V49" s="101" t="str">
        <f t="shared" si="4"/>
        <v xml:space="preserve">yes (in all or most sectors) </v>
      </c>
      <c r="W49" s="114"/>
      <c r="X49" s="118"/>
      <c r="Y49" s="115"/>
      <c r="Z49" s="115"/>
      <c r="AA49" s="120"/>
      <c r="AB49" s="121"/>
      <c r="AC49" s="107"/>
      <c r="AD49" s="116"/>
      <c r="AE49" s="117"/>
      <c r="AF49" s="117" t="str">
        <f t="shared" si="5"/>
        <v/>
      </c>
      <c r="AG49" s="117"/>
      <c r="AH49" s="117"/>
      <c r="AI49" s="142"/>
      <c r="AJ49" s="142"/>
      <c r="AK49" s="117" t="str">
        <f t="shared" si="7"/>
        <v/>
      </c>
      <c r="AL49" s="141"/>
      <c r="AM49" s="142"/>
      <c r="AN49" s="142"/>
      <c r="AO49" s="141"/>
      <c r="AP49" s="117" t="str">
        <f t="shared" si="8"/>
        <v>.</v>
      </c>
      <c r="AQ49" s="144"/>
      <c r="AR49" s="43"/>
      <c r="AS49" s="52"/>
      <c r="AT49" s="49"/>
      <c r="AU49" s="49"/>
      <c r="AV49" s="47"/>
    </row>
    <row r="50" spans="1:48" ht="50.25" customHeight="1" x14ac:dyDescent="0.2">
      <c r="A50" s="65" t="str">
        <f>MID(E$48,FIND("(Q",E$48)+1,6)&amp;"_ii"</f>
        <v>Q5.3.2_ii</v>
      </c>
      <c r="B50" s="23" t="s">
        <v>8</v>
      </c>
      <c r="C50" s="25" t="s">
        <v>143</v>
      </c>
      <c r="D50" s="50"/>
      <c r="E50" s="225"/>
      <c r="F50" s="260" t="s">
        <v>151</v>
      </c>
      <c r="G50" s="260"/>
      <c r="H50" s="243"/>
      <c r="I50" s="197"/>
      <c r="J50" s="180"/>
      <c r="K50" s="181"/>
      <c r="L50" s="181"/>
      <c r="M50" s="182"/>
      <c r="N50" s="113" t="s">
        <v>327</v>
      </c>
      <c r="O50" s="119" t="s">
        <v>204</v>
      </c>
      <c r="P50" s="101"/>
      <c r="Q50" s="101"/>
      <c r="R50" s="101"/>
      <c r="S50" s="101"/>
      <c r="T50" s="285"/>
      <c r="U50" s="285"/>
      <c r="V50" s="101" t="str">
        <f t="shared" si="4"/>
        <v xml:space="preserve">yes (in all or most sectors) </v>
      </c>
      <c r="W50" s="114"/>
      <c r="X50" s="118"/>
      <c r="Y50" s="115"/>
      <c r="Z50" s="115"/>
      <c r="AA50" s="120"/>
      <c r="AB50" s="121"/>
      <c r="AC50" s="107"/>
      <c r="AD50" s="116"/>
      <c r="AE50" s="117"/>
      <c r="AF50" s="117" t="str">
        <f t="shared" si="5"/>
        <v/>
      </c>
      <c r="AG50" s="117"/>
      <c r="AH50" s="117"/>
      <c r="AI50" s="142"/>
      <c r="AJ50" s="142"/>
      <c r="AK50" s="117" t="str">
        <f t="shared" si="7"/>
        <v/>
      </c>
      <c r="AL50" s="141"/>
      <c r="AM50" s="142"/>
      <c r="AN50" s="142"/>
      <c r="AO50" s="141"/>
      <c r="AP50" s="117" t="str">
        <f t="shared" si="8"/>
        <v>.</v>
      </c>
      <c r="AQ50" s="144"/>
      <c r="AR50" s="43"/>
      <c r="AS50" s="52"/>
      <c r="AT50" s="49"/>
      <c r="AU50" s="49"/>
      <c r="AV50" s="47"/>
    </row>
    <row r="51" spans="1:48" ht="45" customHeight="1" x14ac:dyDescent="0.2">
      <c r="A51" s="65" t="str">
        <f t="shared" si="6"/>
        <v>Q5.3.2a</v>
      </c>
      <c r="B51" s="23" t="s">
        <v>55</v>
      </c>
      <c r="C51" s="25"/>
      <c r="D51" s="50"/>
      <c r="E51" s="56"/>
      <c r="F51" s="258" t="s">
        <v>161</v>
      </c>
      <c r="G51" s="258"/>
      <c r="H51" s="259"/>
      <c r="I51" s="201"/>
      <c r="J51" s="180"/>
      <c r="K51" s="181"/>
      <c r="L51" s="181"/>
      <c r="M51" s="182"/>
      <c r="N51" s="113" t="s">
        <v>302</v>
      </c>
      <c r="O51" s="101" t="s">
        <v>205</v>
      </c>
      <c r="P51" s="101"/>
      <c r="Q51" s="101"/>
      <c r="R51" s="101"/>
      <c r="S51" s="101"/>
      <c r="T51" s="285"/>
      <c r="U51" s="285"/>
      <c r="V51" s="101" t="str">
        <f t="shared" si="4"/>
        <v/>
      </c>
      <c r="W51" s="114"/>
      <c r="X51" s="118"/>
      <c r="Y51" s="115"/>
      <c r="Z51" s="115"/>
      <c r="AA51" s="120"/>
      <c r="AB51" s="121"/>
      <c r="AC51" s="107"/>
      <c r="AD51" s="116"/>
      <c r="AE51" s="117"/>
      <c r="AF51" s="117" t="str">
        <f t="shared" si="5"/>
        <v/>
      </c>
      <c r="AG51" s="117"/>
      <c r="AH51" s="117"/>
      <c r="AI51" s="142"/>
      <c r="AJ51" s="142"/>
      <c r="AK51" s="117" t="str">
        <f t="shared" si="7"/>
        <v/>
      </c>
      <c r="AL51" s="141"/>
      <c r="AM51" s="142"/>
      <c r="AN51" s="142"/>
      <c r="AO51" s="141"/>
      <c r="AP51" s="117" t="str">
        <f t="shared" si="8"/>
        <v>.</v>
      </c>
      <c r="AQ51" s="144"/>
      <c r="AR51" s="43"/>
      <c r="AS51" s="52"/>
      <c r="AT51" s="49"/>
      <c r="AU51" s="49"/>
      <c r="AV51" s="47"/>
    </row>
    <row r="52" spans="1:48" ht="48" customHeight="1" x14ac:dyDescent="0.2">
      <c r="A52" s="65" t="str">
        <f t="shared" si="6"/>
        <v>Q5.3.3</v>
      </c>
      <c r="B52" s="23" t="s">
        <v>89</v>
      </c>
      <c r="C52" s="25" t="s">
        <v>75</v>
      </c>
      <c r="D52" s="50"/>
      <c r="E52" s="260" t="s">
        <v>116</v>
      </c>
      <c r="F52" s="260"/>
      <c r="G52" s="260"/>
      <c r="H52" s="243"/>
      <c r="I52" s="197"/>
      <c r="J52" s="180"/>
      <c r="K52" s="181"/>
      <c r="L52" s="181"/>
      <c r="M52" s="182"/>
      <c r="N52" s="113" t="s">
        <v>0</v>
      </c>
      <c r="O52" s="119"/>
      <c r="P52" s="101"/>
      <c r="Q52" s="101"/>
      <c r="R52" s="101"/>
      <c r="S52" s="101"/>
      <c r="T52" s="285"/>
      <c r="U52" s="285"/>
      <c r="V52" s="101" t="str">
        <f t="shared" si="4"/>
        <v>no</v>
      </c>
      <c r="W52" s="114"/>
      <c r="X52" s="118"/>
      <c r="Y52" s="115"/>
      <c r="Z52" s="115"/>
      <c r="AA52" s="120"/>
      <c r="AB52" s="121"/>
      <c r="AC52" s="107"/>
      <c r="AD52" s="116"/>
      <c r="AE52" s="117"/>
      <c r="AF52" s="117" t="str">
        <f t="shared" si="5"/>
        <v/>
      </c>
      <c r="AG52" s="117"/>
      <c r="AH52" s="117"/>
      <c r="AI52" s="142"/>
      <c r="AJ52" s="142"/>
      <c r="AK52" s="117" t="str">
        <f t="shared" si="7"/>
        <v/>
      </c>
      <c r="AL52" s="141"/>
      <c r="AM52" s="142"/>
      <c r="AN52" s="142"/>
      <c r="AO52" s="141"/>
      <c r="AP52" s="117" t="str">
        <f t="shared" si="8"/>
        <v>.</v>
      </c>
      <c r="AQ52" s="144"/>
      <c r="AR52" s="43"/>
      <c r="AS52" s="52"/>
      <c r="AT52" s="49"/>
      <c r="AU52" s="49"/>
      <c r="AV52" s="47"/>
    </row>
    <row r="53" spans="1:48" ht="56.25" customHeight="1" x14ac:dyDescent="0.2">
      <c r="A53" s="65" t="str">
        <f t="shared" si="6"/>
        <v>Q5.3.3a</v>
      </c>
      <c r="B53" s="23" t="s">
        <v>55</v>
      </c>
      <c r="C53" s="25"/>
      <c r="D53" s="50"/>
      <c r="E53" s="228"/>
      <c r="F53" s="258" t="s">
        <v>117</v>
      </c>
      <c r="G53" s="258"/>
      <c r="H53" s="259"/>
      <c r="I53" s="197"/>
      <c r="J53" s="180"/>
      <c r="K53" s="181"/>
      <c r="L53" s="181"/>
      <c r="M53" s="182"/>
      <c r="N53" s="113" t="s">
        <v>302</v>
      </c>
      <c r="O53" s="101" t="s">
        <v>205</v>
      </c>
      <c r="P53" s="101"/>
      <c r="Q53" s="101"/>
      <c r="R53" s="101"/>
      <c r="S53" s="101"/>
      <c r="T53" s="285"/>
      <c r="U53" s="285"/>
      <c r="V53" s="101" t="str">
        <f t="shared" si="4"/>
        <v/>
      </c>
      <c r="W53" s="114"/>
      <c r="X53" s="118"/>
      <c r="Y53" s="115"/>
      <c r="Z53" s="115"/>
      <c r="AA53" s="120"/>
      <c r="AB53" s="121"/>
      <c r="AC53" s="107"/>
      <c r="AD53" s="116"/>
      <c r="AE53" s="117"/>
      <c r="AF53" s="117" t="str">
        <f t="shared" si="5"/>
        <v/>
      </c>
      <c r="AG53" s="117"/>
      <c r="AH53" s="117"/>
      <c r="AI53" s="142"/>
      <c r="AJ53" s="142"/>
      <c r="AK53" s="117" t="str">
        <f t="shared" si="7"/>
        <v/>
      </c>
      <c r="AL53" s="141"/>
      <c r="AM53" s="142"/>
      <c r="AN53" s="142"/>
      <c r="AO53" s="141"/>
      <c r="AP53" s="117" t="str">
        <f t="shared" si="8"/>
        <v>.</v>
      </c>
      <c r="AQ53" s="144"/>
      <c r="AR53" s="43"/>
      <c r="AS53" s="52"/>
      <c r="AT53" s="49"/>
      <c r="AU53" s="49"/>
      <c r="AV53" s="47"/>
    </row>
    <row r="54" spans="1:48" ht="51" customHeight="1" x14ac:dyDescent="0.2">
      <c r="A54" s="65" t="str">
        <f t="shared" si="6"/>
        <v>Q5.3.4</v>
      </c>
      <c r="B54" s="23" t="s">
        <v>8</v>
      </c>
      <c r="C54" s="25"/>
      <c r="D54" s="50"/>
      <c r="E54" s="242" t="s">
        <v>118</v>
      </c>
      <c r="F54" s="242"/>
      <c r="G54" s="242"/>
      <c r="H54" s="243"/>
      <c r="I54" s="197"/>
      <c r="J54" s="180"/>
      <c r="K54" s="181"/>
      <c r="L54" s="181"/>
      <c r="M54" s="182"/>
      <c r="N54" s="113" t="s">
        <v>302</v>
      </c>
      <c r="O54" s="101" t="str">
        <f t="shared" ref="O54" si="15">IF(OR(B54="NI",B54="N"),"New question introduced in 2023 - Please answer this question for the year of the previous update in Column P",IF(B54="EC","Small changes were made to the question. Take extra care when validating the response in Column N. If necessary, please change your answer in Column P",""))</f>
        <v>New question introduced in 2023 - Please answer this question for the year of the previous update in Column P</v>
      </c>
      <c r="P54" s="101"/>
      <c r="Q54" s="101"/>
      <c r="R54" s="101"/>
      <c r="S54" s="101"/>
      <c r="T54" s="285"/>
      <c r="U54" s="285"/>
      <c r="V54" s="101" t="str">
        <f t="shared" si="4"/>
        <v/>
      </c>
      <c r="W54" s="114"/>
      <c r="X54" s="118"/>
      <c r="Y54" s="115"/>
      <c r="Z54" s="115"/>
      <c r="AA54" s="120"/>
      <c r="AB54" s="121"/>
      <c r="AC54" s="107"/>
      <c r="AD54" s="116"/>
      <c r="AE54" s="117"/>
      <c r="AF54" s="117" t="str">
        <f t="shared" si="5"/>
        <v/>
      </c>
      <c r="AG54" s="117"/>
      <c r="AH54" s="117"/>
      <c r="AI54" s="142"/>
      <c r="AJ54" s="142"/>
      <c r="AK54" s="117" t="str">
        <f t="shared" si="7"/>
        <v/>
      </c>
      <c r="AL54" s="141"/>
      <c r="AM54" s="142"/>
      <c r="AN54" s="142"/>
      <c r="AO54" s="141"/>
      <c r="AP54" s="117" t="str">
        <f t="shared" si="8"/>
        <v>.</v>
      </c>
      <c r="AQ54" s="144"/>
      <c r="AR54" s="43"/>
      <c r="AS54" s="52"/>
      <c r="AT54" s="49"/>
      <c r="AU54" s="49"/>
      <c r="AV54" s="47"/>
    </row>
    <row r="55" spans="1:48" ht="54" customHeight="1" x14ac:dyDescent="0.2">
      <c r="A55" s="65" t="str">
        <f t="shared" si="6"/>
        <v>Q5.3.4a</v>
      </c>
      <c r="B55" s="23" t="s">
        <v>55</v>
      </c>
      <c r="C55" s="25"/>
      <c r="D55" s="50"/>
      <c r="E55" s="227"/>
      <c r="F55" s="258" t="s">
        <v>120</v>
      </c>
      <c r="G55" s="258"/>
      <c r="H55" s="259"/>
      <c r="I55" s="197"/>
      <c r="J55" s="180"/>
      <c r="K55" s="181"/>
      <c r="L55" s="181"/>
      <c r="M55" s="182"/>
      <c r="N55" s="113" t="s">
        <v>302</v>
      </c>
      <c r="O55" s="101" t="s">
        <v>205</v>
      </c>
      <c r="P55" s="101"/>
      <c r="Q55" s="101"/>
      <c r="R55" s="101"/>
      <c r="S55" s="101"/>
      <c r="T55" s="285"/>
      <c r="U55" s="285"/>
      <c r="V55" s="101" t="str">
        <f t="shared" si="4"/>
        <v/>
      </c>
      <c r="W55" s="114"/>
      <c r="X55" s="118"/>
      <c r="Y55" s="115"/>
      <c r="Z55" s="115"/>
      <c r="AA55" s="120"/>
      <c r="AB55" s="121"/>
      <c r="AC55" s="107"/>
      <c r="AD55" s="116"/>
      <c r="AE55" s="117"/>
      <c r="AF55" s="117" t="str">
        <f t="shared" si="5"/>
        <v/>
      </c>
      <c r="AG55" s="117"/>
      <c r="AH55" s="117"/>
      <c r="AI55" s="142"/>
      <c r="AJ55" s="142"/>
      <c r="AK55" s="117" t="str">
        <f t="shared" si="7"/>
        <v/>
      </c>
      <c r="AL55" s="141"/>
      <c r="AM55" s="142"/>
      <c r="AN55" s="142"/>
      <c r="AO55" s="141"/>
      <c r="AP55" s="117" t="str">
        <f t="shared" si="8"/>
        <v>.</v>
      </c>
      <c r="AQ55" s="144"/>
      <c r="AR55" s="43"/>
      <c r="AS55" s="52"/>
      <c r="AT55" s="49"/>
      <c r="AU55" s="49"/>
      <c r="AV55" s="47"/>
    </row>
    <row r="56" spans="1:48" ht="56.25" customHeight="1" x14ac:dyDescent="0.2">
      <c r="A56" s="65" t="str">
        <f t="shared" si="6"/>
        <v>Q5.3.5</v>
      </c>
      <c r="B56" s="23" t="s">
        <v>89</v>
      </c>
      <c r="C56" s="25" t="s">
        <v>135</v>
      </c>
      <c r="D56" s="50"/>
      <c r="E56" s="242" t="s">
        <v>121</v>
      </c>
      <c r="F56" s="242"/>
      <c r="G56" s="242"/>
      <c r="H56" s="243"/>
      <c r="I56" s="197"/>
      <c r="J56" s="180"/>
      <c r="K56" s="181"/>
      <c r="L56" s="181"/>
      <c r="M56" s="182"/>
      <c r="N56" s="113" t="s">
        <v>0</v>
      </c>
      <c r="O56" s="119"/>
      <c r="P56" s="101"/>
      <c r="Q56" s="101"/>
      <c r="R56" s="101"/>
      <c r="S56" s="101"/>
      <c r="T56" s="285"/>
      <c r="U56" s="285"/>
      <c r="V56" s="101" t="str">
        <f t="shared" si="4"/>
        <v>no</v>
      </c>
      <c r="W56" s="114"/>
      <c r="X56" s="118"/>
      <c r="Y56" s="115"/>
      <c r="Z56" s="115"/>
      <c r="AA56" s="120"/>
      <c r="AB56" s="121"/>
      <c r="AC56" s="107"/>
      <c r="AD56" s="116"/>
      <c r="AE56" s="117"/>
      <c r="AF56" s="117" t="str">
        <f t="shared" si="5"/>
        <v/>
      </c>
      <c r="AG56" s="117"/>
      <c r="AH56" s="117"/>
      <c r="AI56" s="142"/>
      <c r="AJ56" s="142"/>
      <c r="AK56" s="117" t="str">
        <f t="shared" si="7"/>
        <v/>
      </c>
      <c r="AL56" s="141"/>
      <c r="AM56" s="142"/>
      <c r="AN56" s="142"/>
      <c r="AO56" s="141"/>
      <c r="AP56" s="117" t="str">
        <f t="shared" si="8"/>
        <v>.</v>
      </c>
      <c r="AQ56" s="144"/>
      <c r="AR56" s="43"/>
      <c r="AS56" s="52"/>
      <c r="AT56" s="49"/>
      <c r="AU56" s="49"/>
      <c r="AV56" s="47"/>
    </row>
    <row r="57" spans="1:48" ht="59.1" customHeight="1" x14ac:dyDescent="0.2">
      <c r="A57" s="65" t="str">
        <f t="shared" si="6"/>
        <v>Q5.3.5a</v>
      </c>
      <c r="B57" s="23" t="s">
        <v>55</v>
      </c>
      <c r="C57" s="25"/>
      <c r="D57" s="50"/>
      <c r="E57" s="227"/>
      <c r="F57" s="258" t="s">
        <v>119</v>
      </c>
      <c r="G57" s="242"/>
      <c r="H57" s="243"/>
      <c r="I57" s="197"/>
      <c r="J57" s="180"/>
      <c r="K57" s="181"/>
      <c r="L57" s="181"/>
      <c r="M57" s="182"/>
      <c r="N57" s="113" t="s">
        <v>302</v>
      </c>
      <c r="O57" s="101" t="s">
        <v>205</v>
      </c>
      <c r="P57" s="101"/>
      <c r="Q57" s="101"/>
      <c r="R57" s="101"/>
      <c r="S57" s="101"/>
      <c r="T57" s="285"/>
      <c r="U57" s="285"/>
      <c r="V57" s="101" t="str">
        <f t="shared" si="4"/>
        <v/>
      </c>
      <c r="W57" s="114"/>
      <c r="X57" s="118"/>
      <c r="Y57" s="115"/>
      <c r="Z57" s="115"/>
      <c r="AA57" s="120"/>
      <c r="AB57" s="121"/>
      <c r="AC57" s="107"/>
      <c r="AD57" s="116"/>
      <c r="AE57" s="117"/>
      <c r="AF57" s="117" t="str">
        <f t="shared" si="5"/>
        <v/>
      </c>
      <c r="AG57" s="117"/>
      <c r="AH57" s="117"/>
      <c r="AI57" s="142"/>
      <c r="AJ57" s="142"/>
      <c r="AK57" s="117" t="str">
        <f t="shared" si="7"/>
        <v/>
      </c>
      <c r="AL57" s="141"/>
      <c r="AM57" s="142"/>
      <c r="AN57" s="142"/>
      <c r="AO57" s="141"/>
      <c r="AP57" s="117" t="str">
        <f t="shared" si="8"/>
        <v>.</v>
      </c>
      <c r="AQ57" s="144"/>
      <c r="AR57" s="43"/>
      <c r="AS57" s="52"/>
      <c r="AT57" s="49"/>
      <c r="AU57" s="49"/>
      <c r="AV57" s="47"/>
    </row>
    <row r="58" spans="1:48" ht="155.25" customHeight="1" x14ac:dyDescent="0.2">
      <c r="A58" s="65"/>
      <c r="B58" s="23"/>
      <c r="C58" s="25"/>
      <c r="D58" s="261" t="s">
        <v>149</v>
      </c>
      <c r="E58" s="262"/>
      <c r="F58" s="262"/>
      <c r="G58" s="262"/>
      <c r="H58" s="263"/>
      <c r="I58" s="192" t="s">
        <v>196</v>
      </c>
      <c r="J58" s="180"/>
      <c r="K58" s="181"/>
      <c r="L58" s="181"/>
      <c r="M58" s="182"/>
      <c r="N58" s="108"/>
      <c r="O58" s="111"/>
      <c r="P58" s="111"/>
      <c r="Q58" s="111"/>
      <c r="R58" s="111"/>
      <c r="S58" s="111"/>
      <c r="T58" s="110"/>
      <c r="U58" s="110"/>
      <c r="V58" s="111"/>
      <c r="W58" s="112"/>
      <c r="X58" s="118"/>
      <c r="Y58" s="115"/>
      <c r="Z58" s="115"/>
      <c r="AA58" s="120"/>
      <c r="AB58" s="289"/>
      <c r="AC58" s="109"/>
      <c r="AD58" s="111"/>
      <c r="AE58" s="111"/>
      <c r="AF58" s="111"/>
      <c r="AG58" s="111"/>
      <c r="AH58" s="111"/>
      <c r="AI58" s="110"/>
      <c r="AJ58" s="110"/>
      <c r="AK58" s="111"/>
      <c r="AL58" s="137"/>
      <c r="AM58" s="110"/>
      <c r="AN58" s="110"/>
      <c r="AO58" s="137"/>
      <c r="AP58" s="111"/>
      <c r="AQ58" s="112"/>
      <c r="AR58" s="43"/>
      <c r="AS58" s="52"/>
      <c r="AT58" s="49"/>
      <c r="AU58" s="49"/>
      <c r="AV58" s="47"/>
    </row>
    <row r="59" spans="1:48" s="30" customFormat="1" ht="46.5" customHeight="1" x14ac:dyDescent="0.2">
      <c r="A59" s="65" t="str">
        <f t="shared" si="6"/>
        <v>Q5.4.1</v>
      </c>
      <c r="B59" s="26" t="s">
        <v>8</v>
      </c>
      <c r="C59" s="25"/>
      <c r="D59" s="53"/>
      <c r="E59" s="264" t="s">
        <v>122</v>
      </c>
      <c r="F59" s="265"/>
      <c r="G59" s="265"/>
      <c r="H59" s="266"/>
      <c r="I59" s="202" t="s">
        <v>200</v>
      </c>
      <c r="J59" s="177"/>
      <c r="K59" s="178"/>
      <c r="L59" s="178"/>
      <c r="M59" s="179"/>
      <c r="N59" s="113" t="s">
        <v>302</v>
      </c>
      <c r="O59" s="101" t="str">
        <f t="shared" ref="O59:O65" si="16">IF(OR(B59="NI",B59="N"),"New question introduced in 2023 - Please answer this question for the year of the previous update in Column P",IF(B59="EC","Small changes were made to the question. Take extra care when validating the response in Column N. If necessary, please change your answer in Column P",""))</f>
        <v>New question introduced in 2023 - Please answer this question for the year of the previous update in Column P</v>
      </c>
      <c r="P59" s="101"/>
      <c r="Q59" s="101"/>
      <c r="R59" s="101"/>
      <c r="S59" s="101"/>
      <c r="T59" s="285"/>
      <c r="U59" s="285"/>
      <c r="V59" s="101" t="str">
        <f t="shared" si="4"/>
        <v/>
      </c>
      <c r="W59" s="114"/>
      <c r="X59" s="118"/>
      <c r="Y59" s="115"/>
      <c r="Z59" s="115"/>
      <c r="AA59" s="120"/>
      <c r="AB59" s="121"/>
      <c r="AC59" s="107"/>
      <c r="AD59" s="116"/>
      <c r="AE59" s="117"/>
      <c r="AF59" s="117" t="str">
        <f t="shared" si="5"/>
        <v/>
      </c>
      <c r="AG59" s="117"/>
      <c r="AH59" s="117"/>
      <c r="AI59" s="142"/>
      <c r="AJ59" s="142"/>
      <c r="AK59" s="117" t="str">
        <f t="shared" si="7"/>
        <v/>
      </c>
      <c r="AL59" s="141"/>
      <c r="AM59" s="142"/>
      <c r="AN59" s="142"/>
      <c r="AO59" s="141"/>
      <c r="AP59" s="117" t="str">
        <f t="shared" si="8"/>
        <v>.</v>
      </c>
      <c r="AQ59" s="144"/>
      <c r="AR59" s="57"/>
      <c r="AS59" s="58"/>
      <c r="AT59" s="44"/>
      <c r="AU59" s="44"/>
      <c r="AV59" s="59"/>
    </row>
    <row r="60" spans="1:48" ht="84" customHeight="1" x14ac:dyDescent="0.2">
      <c r="A60" s="65" t="str">
        <f t="shared" si="6"/>
        <v>Q5.4.1a</v>
      </c>
      <c r="B60" s="23" t="s">
        <v>55</v>
      </c>
      <c r="C60" s="25"/>
      <c r="D60" s="50"/>
      <c r="E60" s="225"/>
      <c r="F60" s="267" t="s">
        <v>160</v>
      </c>
      <c r="G60" s="268"/>
      <c r="H60" s="269"/>
      <c r="I60" s="197"/>
      <c r="J60" s="180"/>
      <c r="K60" s="181"/>
      <c r="L60" s="181"/>
      <c r="M60" s="182"/>
      <c r="N60" s="113" t="s">
        <v>302</v>
      </c>
      <c r="O60" s="101" t="s">
        <v>205</v>
      </c>
      <c r="P60" s="101"/>
      <c r="Q60" s="101"/>
      <c r="R60" s="101"/>
      <c r="S60" s="101"/>
      <c r="T60" s="285"/>
      <c r="U60" s="285"/>
      <c r="V60" s="101" t="str">
        <f t="shared" si="4"/>
        <v/>
      </c>
      <c r="W60" s="114"/>
      <c r="X60" s="118"/>
      <c r="Y60" s="115"/>
      <c r="Z60" s="115"/>
      <c r="AA60" s="120"/>
      <c r="AB60" s="121"/>
      <c r="AC60" s="107"/>
      <c r="AD60" s="116"/>
      <c r="AE60" s="117"/>
      <c r="AF60" s="117" t="str">
        <f t="shared" si="5"/>
        <v/>
      </c>
      <c r="AG60" s="117"/>
      <c r="AH60" s="117"/>
      <c r="AI60" s="142"/>
      <c r="AJ60" s="142"/>
      <c r="AK60" s="117" t="str">
        <f t="shared" si="7"/>
        <v/>
      </c>
      <c r="AL60" s="141"/>
      <c r="AM60" s="142"/>
      <c r="AN60" s="142"/>
      <c r="AO60" s="141"/>
      <c r="AP60" s="117" t="str">
        <f t="shared" si="8"/>
        <v>.</v>
      </c>
      <c r="AQ60" s="144"/>
      <c r="AR60" s="43"/>
      <c r="AS60" s="52"/>
      <c r="AT60" s="49"/>
      <c r="AU60" s="49"/>
      <c r="AV60" s="47"/>
    </row>
    <row r="61" spans="1:48" s="30" customFormat="1" ht="41.45" customHeight="1" x14ac:dyDescent="0.2">
      <c r="A61" s="25" t="str">
        <f t="shared" si="6"/>
        <v>Q5.4.2</v>
      </c>
      <c r="B61" s="26" t="s">
        <v>8</v>
      </c>
      <c r="C61" s="25"/>
      <c r="D61" s="53"/>
      <c r="E61" s="270" t="s">
        <v>123</v>
      </c>
      <c r="F61" s="270"/>
      <c r="G61" s="270"/>
      <c r="H61" s="271"/>
      <c r="I61" s="192"/>
      <c r="J61" s="177"/>
      <c r="K61" s="178"/>
      <c r="L61" s="178"/>
      <c r="M61" s="179"/>
      <c r="N61" s="108" t="s">
        <v>302</v>
      </c>
      <c r="O61" s="111"/>
      <c r="P61" s="111"/>
      <c r="Q61" s="111"/>
      <c r="R61" s="111"/>
      <c r="S61" s="111"/>
      <c r="T61" s="110"/>
      <c r="U61" s="110"/>
      <c r="V61" s="111"/>
      <c r="W61" s="112"/>
      <c r="X61" s="118"/>
      <c r="Y61" s="115"/>
      <c r="Z61" s="115"/>
      <c r="AA61" s="120"/>
      <c r="AB61" s="289"/>
      <c r="AC61" s="109"/>
      <c r="AD61" s="122"/>
      <c r="AE61" s="111"/>
      <c r="AF61" s="111"/>
      <c r="AG61" s="111"/>
      <c r="AH61" s="111"/>
      <c r="AI61" s="110"/>
      <c r="AJ61" s="110"/>
      <c r="AK61" s="111"/>
      <c r="AL61" s="137"/>
      <c r="AM61" s="110"/>
      <c r="AN61" s="110"/>
      <c r="AO61" s="137"/>
      <c r="AP61" s="111"/>
      <c r="AQ61" s="112"/>
      <c r="AR61" s="57"/>
      <c r="AS61" s="58"/>
      <c r="AT61" s="44"/>
      <c r="AU61" s="44"/>
      <c r="AV61" s="59"/>
    </row>
    <row r="62" spans="1:48" ht="45.75" customHeight="1" x14ac:dyDescent="0.2">
      <c r="A62" s="65" t="str">
        <f>MID(E$61,FIND("(Q",E$61)+1,6)&amp;"_i"</f>
        <v>Q5.4.2_i</v>
      </c>
      <c r="B62" s="23" t="s">
        <v>8</v>
      </c>
      <c r="C62" s="25"/>
      <c r="D62" s="50"/>
      <c r="E62" s="227"/>
      <c r="F62" s="242" t="s">
        <v>162</v>
      </c>
      <c r="G62" s="242"/>
      <c r="H62" s="243"/>
      <c r="I62" s="196" t="s">
        <v>199</v>
      </c>
      <c r="J62" s="180"/>
      <c r="K62" s="181"/>
      <c r="L62" s="181"/>
      <c r="M62" s="182"/>
      <c r="N62" s="113" t="s">
        <v>302</v>
      </c>
      <c r="O62" s="101" t="str">
        <f t="shared" si="16"/>
        <v>New question introduced in 2023 - Please answer this question for the year of the previous update in Column P</v>
      </c>
      <c r="P62" s="101"/>
      <c r="Q62" s="101"/>
      <c r="R62" s="101"/>
      <c r="S62" s="101"/>
      <c r="T62" s="285"/>
      <c r="U62" s="285"/>
      <c r="V62" s="101" t="str">
        <f t="shared" si="4"/>
        <v/>
      </c>
      <c r="W62" s="114"/>
      <c r="X62" s="118"/>
      <c r="Y62" s="115"/>
      <c r="Z62" s="115"/>
      <c r="AA62" s="120"/>
      <c r="AB62" s="121"/>
      <c r="AC62" s="107"/>
      <c r="AD62" s="116"/>
      <c r="AE62" s="117"/>
      <c r="AF62" s="117" t="str">
        <f t="shared" si="5"/>
        <v/>
      </c>
      <c r="AG62" s="117"/>
      <c r="AH62" s="117"/>
      <c r="AI62" s="142"/>
      <c r="AJ62" s="142"/>
      <c r="AK62" s="117" t="str">
        <f t="shared" si="7"/>
        <v/>
      </c>
      <c r="AL62" s="141"/>
      <c r="AM62" s="142"/>
      <c r="AN62" s="142"/>
      <c r="AO62" s="141"/>
      <c r="AP62" s="117" t="str">
        <f t="shared" si="8"/>
        <v>.</v>
      </c>
      <c r="AQ62" s="144"/>
      <c r="AR62" s="43"/>
      <c r="AS62" s="52"/>
      <c r="AT62" s="49"/>
      <c r="AU62" s="49"/>
      <c r="AV62" s="47"/>
    </row>
    <row r="63" spans="1:48" ht="45" customHeight="1" x14ac:dyDescent="0.2">
      <c r="A63" s="65" t="str">
        <f>MID(E$61,FIND("(Q",E$61)+1,6)&amp;"_ii"</f>
        <v>Q5.4.2_ii</v>
      </c>
      <c r="B63" s="23" t="s">
        <v>8</v>
      </c>
      <c r="C63" s="25"/>
      <c r="D63" s="50"/>
      <c r="E63" s="227"/>
      <c r="F63" s="242" t="s">
        <v>163</v>
      </c>
      <c r="G63" s="242"/>
      <c r="H63" s="243"/>
      <c r="I63" s="197"/>
      <c r="J63" s="180"/>
      <c r="K63" s="181"/>
      <c r="L63" s="181"/>
      <c r="M63" s="182"/>
      <c r="N63" s="113" t="s">
        <v>302</v>
      </c>
      <c r="O63" s="101" t="str">
        <f t="shared" si="16"/>
        <v>New question introduced in 2023 - Please answer this question for the year of the previous update in Column P</v>
      </c>
      <c r="P63" s="101"/>
      <c r="Q63" s="101"/>
      <c r="R63" s="101"/>
      <c r="S63" s="101"/>
      <c r="T63" s="285"/>
      <c r="U63" s="285"/>
      <c r="V63" s="101" t="str">
        <f t="shared" si="4"/>
        <v/>
      </c>
      <c r="W63" s="114"/>
      <c r="X63" s="118"/>
      <c r="Y63" s="115"/>
      <c r="Z63" s="115"/>
      <c r="AA63" s="120"/>
      <c r="AB63" s="121"/>
      <c r="AC63" s="107"/>
      <c r="AD63" s="116"/>
      <c r="AE63" s="117"/>
      <c r="AF63" s="117" t="str">
        <f t="shared" si="5"/>
        <v/>
      </c>
      <c r="AG63" s="117"/>
      <c r="AH63" s="117"/>
      <c r="AI63" s="142"/>
      <c r="AJ63" s="142"/>
      <c r="AK63" s="117" t="str">
        <f t="shared" si="7"/>
        <v/>
      </c>
      <c r="AL63" s="141"/>
      <c r="AM63" s="142"/>
      <c r="AN63" s="142"/>
      <c r="AO63" s="141"/>
      <c r="AP63" s="117" t="str">
        <f t="shared" si="8"/>
        <v>.</v>
      </c>
      <c r="AQ63" s="144"/>
      <c r="AR63" s="43"/>
      <c r="AS63" s="52"/>
      <c r="AT63" s="49"/>
      <c r="AU63" s="49"/>
      <c r="AV63" s="47"/>
    </row>
    <row r="64" spans="1:48" ht="48" x14ac:dyDescent="0.2">
      <c r="A64" s="65" t="str">
        <f t="shared" si="6"/>
        <v>Q5.4.2a</v>
      </c>
      <c r="B64" s="23" t="s">
        <v>55</v>
      </c>
      <c r="C64" s="25"/>
      <c r="D64" s="50"/>
      <c r="E64" s="227"/>
      <c r="F64" s="258" t="s">
        <v>164</v>
      </c>
      <c r="G64" s="242"/>
      <c r="H64" s="243"/>
      <c r="I64" s="197"/>
      <c r="J64" s="180"/>
      <c r="K64" s="181"/>
      <c r="L64" s="181"/>
      <c r="M64" s="182"/>
      <c r="N64" s="113" t="s">
        <v>302</v>
      </c>
      <c r="O64" s="101" t="s">
        <v>205</v>
      </c>
      <c r="P64" s="101"/>
      <c r="Q64" s="101"/>
      <c r="R64" s="101"/>
      <c r="S64" s="101"/>
      <c r="T64" s="285"/>
      <c r="U64" s="285"/>
      <c r="V64" s="101" t="str">
        <f t="shared" si="4"/>
        <v/>
      </c>
      <c r="W64" s="114"/>
      <c r="X64" s="118"/>
      <c r="Y64" s="115"/>
      <c r="Z64" s="115"/>
      <c r="AA64" s="120"/>
      <c r="AB64" s="121"/>
      <c r="AC64" s="107"/>
      <c r="AD64" s="116"/>
      <c r="AE64" s="117"/>
      <c r="AF64" s="117" t="str">
        <f t="shared" si="5"/>
        <v/>
      </c>
      <c r="AG64" s="117"/>
      <c r="AH64" s="117"/>
      <c r="AI64" s="142"/>
      <c r="AJ64" s="142"/>
      <c r="AK64" s="117" t="str">
        <f t="shared" si="7"/>
        <v/>
      </c>
      <c r="AL64" s="141"/>
      <c r="AM64" s="142"/>
      <c r="AN64" s="142"/>
      <c r="AO64" s="141"/>
      <c r="AP64" s="117" t="str">
        <f t="shared" si="8"/>
        <v>.</v>
      </c>
      <c r="AQ64" s="144"/>
      <c r="AR64" s="43"/>
      <c r="AS64" s="52"/>
      <c r="AT64" s="49"/>
      <c r="AU64" s="49"/>
      <c r="AV64" s="47"/>
    </row>
    <row r="65" spans="1:48" ht="51.6" customHeight="1" x14ac:dyDescent="0.2">
      <c r="A65" s="65" t="str">
        <f t="shared" si="6"/>
        <v>Q5.4.3</v>
      </c>
      <c r="B65" s="23" t="s">
        <v>8</v>
      </c>
      <c r="C65" s="25"/>
      <c r="D65" s="50"/>
      <c r="E65" s="242" t="s">
        <v>124</v>
      </c>
      <c r="F65" s="242"/>
      <c r="G65" s="242"/>
      <c r="H65" s="243"/>
      <c r="I65" s="197"/>
      <c r="J65" s="180"/>
      <c r="K65" s="181"/>
      <c r="L65" s="181"/>
      <c r="M65" s="182"/>
      <c r="N65" s="113" t="s">
        <v>302</v>
      </c>
      <c r="O65" s="101" t="str">
        <f t="shared" si="16"/>
        <v>New question introduced in 2023 - Please answer this question for the year of the previous update in Column P</v>
      </c>
      <c r="P65" s="101"/>
      <c r="Q65" s="101"/>
      <c r="R65" s="101"/>
      <c r="S65" s="101"/>
      <c r="T65" s="285"/>
      <c r="U65" s="285"/>
      <c r="V65" s="101" t="str">
        <f t="shared" si="4"/>
        <v/>
      </c>
      <c r="W65" s="114"/>
      <c r="X65" s="118"/>
      <c r="Y65" s="115"/>
      <c r="Z65" s="115"/>
      <c r="AA65" s="120"/>
      <c r="AB65" s="121"/>
      <c r="AC65" s="107"/>
      <c r="AD65" s="116"/>
      <c r="AE65" s="117"/>
      <c r="AF65" s="117" t="str">
        <f t="shared" si="5"/>
        <v/>
      </c>
      <c r="AG65" s="117"/>
      <c r="AH65" s="117"/>
      <c r="AI65" s="142"/>
      <c r="AJ65" s="142"/>
      <c r="AK65" s="117" t="str">
        <f t="shared" si="7"/>
        <v/>
      </c>
      <c r="AL65" s="141"/>
      <c r="AM65" s="142"/>
      <c r="AN65" s="142"/>
      <c r="AO65" s="141"/>
      <c r="AP65" s="117" t="str">
        <f t="shared" si="8"/>
        <v>.</v>
      </c>
      <c r="AQ65" s="144"/>
      <c r="AR65" s="43"/>
      <c r="AS65" s="52"/>
      <c r="AT65" s="49"/>
      <c r="AU65" s="49"/>
      <c r="AV65" s="47"/>
    </row>
    <row r="66" spans="1:48" ht="48" x14ac:dyDescent="0.2">
      <c r="A66" s="65" t="str">
        <f t="shared" si="6"/>
        <v>Q5.4.3a</v>
      </c>
      <c r="B66" s="23" t="s">
        <v>55</v>
      </c>
      <c r="C66" s="25"/>
      <c r="D66" s="50"/>
      <c r="E66" s="227"/>
      <c r="F66" s="258" t="s">
        <v>125</v>
      </c>
      <c r="G66" s="258"/>
      <c r="H66" s="259"/>
      <c r="I66" s="197"/>
      <c r="J66" s="180"/>
      <c r="K66" s="181"/>
      <c r="L66" s="181"/>
      <c r="M66" s="182"/>
      <c r="N66" s="113" t="s">
        <v>302</v>
      </c>
      <c r="O66" s="101" t="s">
        <v>205</v>
      </c>
      <c r="P66" s="101"/>
      <c r="Q66" s="101"/>
      <c r="R66" s="101"/>
      <c r="S66" s="101"/>
      <c r="T66" s="285"/>
      <c r="U66" s="285"/>
      <c r="V66" s="101" t="str">
        <f t="shared" si="4"/>
        <v/>
      </c>
      <c r="W66" s="114"/>
      <c r="X66" s="118"/>
      <c r="Y66" s="115"/>
      <c r="Z66" s="115"/>
      <c r="AA66" s="120"/>
      <c r="AB66" s="121"/>
      <c r="AC66" s="107"/>
      <c r="AD66" s="116"/>
      <c r="AE66" s="117"/>
      <c r="AF66" s="117" t="str">
        <f t="shared" si="5"/>
        <v/>
      </c>
      <c r="AG66" s="117"/>
      <c r="AH66" s="117"/>
      <c r="AI66" s="142"/>
      <c r="AJ66" s="142"/>
      <c r="AK66" s="117" t="str">
        <f t="shared" si="7"/>
        <v/>
      </c>
      <c r="AL66" s="141"/>
      <c r="AM66" s="142"/>
      <c r="AN66" s="142"/>
      <c r="AO66" s="141"/>
      <c r="AP66" s="117" t="str">
        <f t="shared" si="8"/>
        <v>.</v>
      </c>
      <c r="AQ66" s="144"/>
      <c r="AR66" s="43"/>
      <c r="AS66" s="52"/>
      <c r="AT66" s="49"/>
      <c r="AU66" s="49"/>
      <c r="AV66" s="47"/>
    </row>
    <row r="67" spans="1:48" ht="61.5" customHeight="1" x14ac:dyDescent="0.2">
      <c r="A67" s="65" t="str">
        <f t="shared" si="6"/>
        <v>Q5.4.4</v>
      </c>
      <c r="B67" s="23" t="s">
        <v>89</v>
      </c>
      <c r="C67" s="25" t="s">
        <v>137</v>
      </c>
      <c r="D67" s="50"/>
      <c r="E67" s="242" t="s">
        <v>126</v>
      </c>
      <c r="F67" s="242"/>
      <c r="G67" s="242"/>
      <c r="H67" s="243"/>
      <c r="I67" s="197"/>
      <c r="J67" s="180"/>
      <c r="K67" s="181"/>
      <c r="L67" s="181"/>
      <c r="M67" s="182"/>
      <c r="N67" s="113" t="s">
        <v>0</v>
      </c>
      <c r="O67" s="119"/>
      <c r="P67" s="101"/>
      <c r="Q67" s="101"/>
      <c r="R67" s="101"/>
      <c r="S67" s="101"/>
      <c r="T67" s="285"/>
      <c r="U67" s="285"/>
      <c r="V67" s="101" t="str">
        <f t="shared" si="4"/>
        <v>no</v>
      </c>
      <c r="W67" s="114"/>
      <c r="X67" s="118"/>
      <c r="Y67" s="115"/>
      <c r="Z67" s="115"/>
      <c r="AA67" s="120"/>
      <c r="AB67" s="121"/>
      <c r="AC67" s="107"/>
      <c r="AD67" s="116"/>
      <c r="AE67" s="117"/>
      <c r="AF67" s="117" t="str">
        <f t="shared" si="5"/>
        <v/>
      </c>
      <c r="AG67" s="117"/>
      <c r="AH67" s="117"/>
      <c r="AI67" s="142"/>
      <c r="AJ67" s="142"/>
      <c r="AK67" s="117" t="str">
        <f t="shared" si="7"/>
        <v/>
      </c>
      <c r="AL67" s="141"/>
      <c r="AM67" s="142"/>
      <c r="AN67" s="142"/>
      <c r="AO67" s="141"/>
      <c r="AP67" s="117" t="str">
        <f t="shared" si="8"/>
        <v>.</v>
      </c>
      <c r="AQ67" s="144"/>
      <c r="AR67" s="43"/>
      <c r="AS67" s="52"/>
      <c r="AT67" s="49"/>
      <c r="AU67" s="49"/>
      <c r="AV67" s="47"/>
    </row>
    <row r="68" spans="1:48" ht="55.5" customHeight="1" x14ac:dyDescent="0.2">
      <c r="A68" s="65" t="str">
        <f t="shared" si="6"/>
        <v>Q5.4.4a</v>
      </c>
      <c r="B68" s="23" t="s">
        <v>55</v>
      </c>
      <c r="C68" s="25"/>
      <c r="D68" s="50"/>
      <c r="E68" s="227"/>
      <c r="F68" s="258" t="s">
        <v>127</v>
      </c>
      <c r="G68" s="242"/>
      <c r="H68" s="243"/>
      <c r="I68" s="197"/>
      <c r="J68" s="180"/>
      <c r="K68" s="181"/>
      <c r="L68" s="181"/>
      <c r="M68" s="182"/>
      <c r="N68" s="113" t="s">
        <v>302</v>
      </c>
      <c r="O68" s="101" t="s">
        <v>205</v>
      </c>
      <c r="P68" s="101"/>
      <c r="Q68" s="101"/>
      <c r="R68" s="101"/>
      <c r="S68" s="101"/>
      <c r="T68" s="285"/>
      <c r="U68" s="285"/>
      <c r="V68" s="101" t="str">
        <f t="shared" si="4"/>
        <v/>
      </c>
      <c r="W68" s="114"/>
      <c r="X68" s="118"/>
      <c r="Y68" s="115"/>
      <c r="Z68" s="115"/>
      <c r="AA68" s="120"/>
      <c r="AB68" s="121"/>
      <c r="AC68" s="107"/>
      <c r="AD68" s="116"/>
      <c r="AE68" s="117"/>
      <c r="AF68" s="117" t="str">
        <f t="shared" si="5"/>
        <v/>
      </c>
      <c r="AG68" s="117"/>
      <c r="AH68" s="117"/>
      <c r="AI68" s="142"/>
      <c r="AJ68" s="142"/>
      <c r="AK68" s="117" t="str">
        <f t="shared" si="7"/>
        <v/>
      </c>
      <c r="AL68" s="141"/>
      <c r="AM68" s="142"/>
      <c r="AN68" s="142"/>
      <c r="AO68" s="141"/>
      <c r="AP68" s="117" t="str">
        <f t="shared" si="8"/>
        <v>.</v>
      </c>
      <c r="AQ68" s="144"/>
      <c r="AR68" s="43"/>
      <c r="AS68" s="52"/>
      <c r="AT68" s="49"/>
      <c r="AU68" s="49"/>
      <c r="AV68" s="47"/>
    </row>
    <row r="69" spans="1:48" ht="48.95" customHeight="1" x14ac:dyDescent="0.2">
      <c r="A69" s="65" t="str">
        <f t="shared" si="6"/>
        <v>Q5.4.5</v>
      </c>
      <c r="B69" s="23" t="s">
        <v>89</v>
      </c>
      <c r="C69" s="25" t="s">
        <v>136</v>
      </c>
      <c r="D69" s="50"/>
      <c r="E69" s="242" t="s">
        <v>128</v>
      </c>
      <c r="F69" s="242"/>
      <c r="G69" s="242"/>
      <c r="H69" s="243"/>
      <c r="I69" s="197"/>
      <c r="J69" s="180"/>
      <c r="K69" s="181"/>
      <c r="L69" s="181"/>
      <c r="M69" s="182"/>
      <c r="N69" s="113" t="s">
        <v>0</v>
      </c>
      <c r="O69" s="119"/>
      <c r="P69" s="101"/>
      <c r="Q69" s="101"/>
      <c r="R69" s="101"/>
      <c r="S69" s="101"/>
      <c r="T69" s="285"/>
      <c r="U69" s="285"/>
      <c r="V69" s="101" t="str">
        <f t="shared" si="4"/>
        <v>no</v>
      </c>
      <c r="W69" s="114"/>
      <c r="X69" s="118"/>
      <c r="Y69" s="115"/>
      <c r="Z69" s="115"/>
      <c r="AA69" s="120"/>
      <c r="AB69" s="121"/>
      <c r="AC69" s="107"/>
      <c r="AD69" s="116"/>
      <c r="AE69" s="117"/>
      <c r="AF69" s="117" t="str">
        <f t="shared" si="5"/>
        <v/>
      </c>
      <c r="AG69" s="117"/>
      <c r="AH69" s="117"/>
      <c r="AI69" s="142"/>
      <c r="AJ69" s="142"/>
      <c r="AK69" s="117" t="str">
        <f t="shared" si="7"/>
        <v/>
      </c>
      <c r="AL69" s="141"/>
      <c r="AM69" s="142"/>
      <c r="AN69" s="142"/>
      <c r="AO69" s="141"/>
      <c r="AP69" s="117" t="str">
        <f t="shared" si="8"/>
        <v>.</v>
      </c>
      <c r="AQ69" s="147"/>
      <c r="AR69" s="43"/>
      <c r="AS69" s="52"/>
      <c r="AT69" s="49"/>
      <c r="AU69" s="49"/>
      <c r="AV69" s="47"/>
    </row>
    <row r="70" spans="1:48" ht="53.1" customHeight="1" thickBot="1" x14ac:dyDescent="0.25">
      <c r="A70" s="170" t="str">
        <f t="shared" si="6"/>
        <v>Q5.4.5a</v>
      </c>
      <c r="B70" s="27" t="s">
        <v>55</v>
      </c>
      <c r="C70" s="28"/>
      <c r="D70" s="60"/>
      <c r="E70" s="171"/>
      <c r="F70" s="256" t="s">
        <v>129</v>
      </c>
      <c r="G70" s="256"/>
      <c r="H70" s="257"/>
      <c r="I70" s="203"/>
      <c r="J70" s="183"/>
      <c r="K70" s="184"/>
      <c r="L70" s="184"/>
      <c r="M70" s="185"/>
      <c r="N70" s="123" t="s">
        <v>302</v>
      </c>
      <c r="O70" s="124" t="s">
        <v>205</v>
      </c>
      <c r="P70" s="124"/>
      <c r="Q70" s="124"/>
      <c r="R70" s="124"/>
      <c r="S70" s="124"/>
      <c r="T70" s="286"/>
      <c r="U70" s="286"/>
      <c r="V70" s="124" t="str">
        <f t="shared" si="4"/>
        <v/>
      </c>
      <c r="W70" s="125"/>
      <c r="X70" s="126"/>
      <c r="Y70" s="127"/>
      <c r="Z70" s="127"/>
      <c r="AA70" s="221"/>
      <c r="AB70" s="291"/>
      <c r="AC70" s="128"/>
      <c r="AD70" s="129"/>
      <c r="AE70" s="130"/>
      <c r="AF70" s="130" t="str">
        <f t="shared" si="5"/>
        <v/>
      </c>
      <c r="AG70" s="130"/>
      <c r="AH70" s="130"/>
      <c r="AI70" s="148"/>
      <c r="AJ70" s="148"/>
      <c r="AK70" s="130" t="str">
        <f t="shared" si="7"/>
        <v/>
      </c>
      <c r="AL70" s="149"/>
      <c r="AM70" s="148"/>
      <c r="AN70" s="148"/>
      <c r="AO70" s="149"/>
      <c r="AP70" s="130" t="str">
        <f t="shared" si="8"/>
        <v>.</v>
      </c>
      <c r="AQ70" s="150"/>
      <c r="AR70" s="43"/>
      <c r="AS70" s="77"/>
      <c r="AT70" s="61"/>
      <c r="AU70" s="61"/>
      <c r="AV70" s="62"/>
    </row>
    <row r="71" spans="1:48" x14ac:dyDescent="0.2">
      <c r="N71" s="79"/>
      <c r="O71" s="75"/>
      <c r="V71" s="75"/>
      <c r="Z71" s="75"/>
      <c r="AB71" s="176"/>
      <c r="AC71" s="176"/>
      <c r="AF71" s="76"/>
      <c r="AL71" s="52"/>
      <c r="AR71" s="51"/>
      <c r="AT71" s="51"/>
    </row>
    <row r="72" spans="1:48" x14ac:dyDescent="0.2">
      <c r="B72" s="172">
        <f>COUNTIF(B5:B70,"E")+ COUNTIF(B5:B70,"EC")+ COUNTIF(B5:B70,"N")+ COUNTIF(B5:B70,"ETS")</f>
        <v>35</v>
      </c>
      <c r="AB72" s="176"/>
      <c r="AC72" s="176"/>
      <c r="AS72" s="173">
        <f>COUNTIF(AS5:AS70,"x")</f>
        <v>0</v>
      </c>
      <c r="AT72" s="29">
        <f>AS72/B72</f>
        <v>0</v>
      </c>
    </row>
    <row r="73" spans="1:48" x14ac:dyDescent="0.2">
      <c r="AB73" s="176"/>
      <c r="AC73" s="176"/>
    </row>
    <row r="74" spans="1:48" x14ac:dyDescent="0.2">
      <c r="AB74" s="176"/>
      <c r="AC74" s="176"/>
    </row>
    <row r="75" spans="1:48" x14ac:dyDescent="0.2">
      <c r="B75" s="65"/>
      <c r="AB75" s="292"/>
      <c r="AC75" s="292"/>
      <c r="AD75" s="135"/>
    </row>
    <row r="76" spans="1:48" x14ac:dyDescent="0.2">
      <c r="B76" s="65"/>
      <c r="AB76" s="292"/>
      <c r="AC76" s="292"/>
      <c r="AD76" s="135"/>
    </row>
    <row r="77" spans="1:48" x14ac:dyDescent="0.2">
      <c r="B77" s="65"/>
      <c r="AB77" s="292"/>
      <c r="AC77" s="292"/>
      <c r="AD77" s="135"/>
    </row>
    <row r="78" spans="1:48" x14ac:dyDescent="0.2">
      <c r="AB78" s="292"/>
      <c r="AC78" s="292"/>
      <c r="AD78" s="135"/>
    </row>
    <row r="79" spans="1:48" x14ac:dyDescent="0.2">
      <c r="AB79" s="292"/>
      <c r="AC79" s="292"/>
      <c r="AD79" s="135"/>
    </row>
    <row r="80" spans="1:48" x14ac:dyDescent="0.2">
      <c r="AB80" s="176"/>
      <c r="AC80" s="176"/>
    </row>
    <row r="81" spans="1:43" x14ac:dyDescent="0.2">
      <c r="AB81" s="176"/>
      <c r="AC81" s="176"/>
    </row>
    <row r="82" spans="1:43" x14ac:dyDescent="0.2">
      <c r="AB82" s="176"/>
      <c r="AC82" s="176"/>
    </row>
    <row r="83" spans="1:43" x14ac:dyDescent="0.2">
      <c r="AB83" s="176"/>
      <c r="AC83" s="176"/>
    </row>
    <row r="84" spans="1:43" x14ac:dyDescent="0.2">
      <c r="E84" s="66"/>
      <c r="AB84" s="176"/>
      <c r="AC84" s="176"/>
    </row>
    <row r="85" spans="1:43" x14ac:dyDescent="0.2">
      <c r="AB85" s="176"/>
      <c r="AC85" s="176"/>
    </row>
    <row r="86" spans="1:43" s="33" customFormat="1" x14ac:dyDescent="0.2">
      <c r="A86" s="29"/>
      <c r="B86" s="29"/>
      <c r="C86" s="30"/>
      <c r="D86" s="29"/>
      <c r="E86" s="29"/>
      <c r="F86" s="29"/>
      <c r="G86" s="29"/>
      <c r="H86" s="29"/>
      <c r="N86" s="78"/>
      <c r="Q86" s="35"/>
      <c r="R86" s="63"/>
      <c r="S86" s="64"/>
      <c r="T86" s="55"/>
      <c r="U86" s="55"/>
      <c r="W86" s="63"/>
      <c r="AB86" s="176"/>
      <c r="AC86" s="176"/>
      <c r="AD86" s="63"/>
      <c r="AE86" s="63"/>
      <c r="AF86" s="63"/>
      <c r="AG86" s="63"/>
      <c r="AH86" s="64"/>
      <c r="AI86" s="55"/>
      <c r="AJ86" s="55"/>
      <c r="AK86" s="55"/>
      <c r="AL86" s="55"/>
      <c r="AM86" s="63"/>
      <c r="AN86" s="63"/>
      <c r="AO86" s="63"/>
      <c r="AP86" s="63"/>
      <c r="AQ86" s="63"/>
    </row>
    <row r="87" spans="1:43" s="33" customFormat="1" x14ac:dyDescent="0.2">
      <c r="A87" s="29"/>
      <c r="B87" s="29"/>
      <c r="C87" s="30"/>
      <c r="D87" s="29"/>
      <c r="E87" s="29"/>
      <c r="F87" s="29"/>
      <c r="G87" s="29"/>
      <c r="H87" s="29"/>
      <c r="N87" s="78"/>
      <c r="Q87" s="35"/>
      <c r="R87" s="63"/>
      <c r="S87" s="64"/>
      <c r="T87" s="55"/>
      <c r="U87" s="55"/>
      <c r="W87" s="63"/>
      <c r="AB87" s="176"/>
      <c r="AC87" s="176"/>
      <c r="AD87" s="63"/>
      <c r="AE87" s="63"/>
      <c r="AF87" s="63"/>
      <c r="AG87" s="63"/>
      <c r="AH87" s="64"/>
      <c r="AI87" s="55"/>
      <c r="AJ87" s="55"/>
      <c r="AK87" s="55"/>
      <c r="AL87" s="55"/>
      <c r="AM87" s="63"/>
      <c r="AN87" s="63"/>
      <c r="AO87" s="63"/>
      <c r="AP87" s="63"/>
      <c r="AQ87" s="63"/>
    </row>
    <row r="88" spans="1:43" s="33" customFormat="1" x14ac:dyDescent="0.2">
      <c r="A88" s="29"/>
      <c r="B88" s="29"/>
      <c r="C88" s="30"/>
      <c r="D88" s="29"/>
      <c r="E88" s="29"/>
      <c r="F88" s="29"/>
      <c r="G88" s="29"/>
      <c r="H88" s="29"/>
      <c r="N88" s="78"/>
      <c r="Q88" s="35"/>
      <c r="R88" s="63"/>
      <c r="S88" s="64"/>
      <c r="T88" s="55"/>
      <c r="U88" s="55"/>
      <c r="W88" s="63"/>
      <c r="AB88" s="176"/>
      <c r="AC88" s="176"/>
      <c r="AD88" s="63"/>
      <c r="AE88" s="63"/>
      <c r="AF88" s="63"/>
      <c r="AG88" s="63"/>
      <c r="AH88" s="64"/>
      <c r="AI88" s="55"/>
      <c r="AJ88" s="55"/>
      <c r="AK88" s="55"/>
      <c r="AL88" s="55"/>
      <c r="AM88" s="63"/>
      <c r="AN88" s="63"/>
      <c r="AO88" s="63"/>
      <c r="AP88" s="63"/>
      <c r="AQ88" s="63"/>
    </row>
    <row r="89" spans="1:43" s="33" customFormat="1" x14ac:dyDescent="0.2">
      <c r="A89" s="29"/>
      <c r="B89" s="29"/>
      <c r="C89" s="30"/>
      <c r="D89" s="29"/>
      <c r="E89" s="29"/>
      <c r="F89" s="29"/>
      <c r="G89" s="29"/>
      <c r="H89" s="29"/>
      <c r="N89" s="78"/>
      <c r="Q89" s="35"/>
      <c r="R89" s="63"/>
      <c r="S89" s="64"/>
      <c r="T89" s="55"/>
      <c r="U89" s="55"/>
      <c r="W89" s="63"/>
      <c r="AB89" s="176"/>
      <c r="AC89" s="176"/>
      <c r="AD89" s="63"/>
      <c r="AE89" s="63"/>
      <c r="AF89" s="63"/>
      <c r="AG89" s="63"/>
      <c r="AH89" s="64"/>
      <c r="AI89" s="55"/>
      <c r="AJ89" s="55"/>
      <c r="AK89" s="55"/>
      <c r="AL89" s="55"/>
      <c r="AM89" s="63"/>
      <c r="AN89" s="63"/>
      <c r="AO89" s="63"/>
      <c r="AP89" s="63"/>
      <c r="AQ89" s="63"/>
    </row>
    <row r="90" spans="1:43" s="33" customFormat="1" x14ac:dyDescent="0.2">
      <c r="A90" s="29"/>
      <c r="B90" s="29"/>
      <c r="C90" s="30"/>
      <c r="D90" s="29"/>
      <c r="E90" s="29"/>
      <c r="F90" s="29"/>
      <c r="G90" s="29"/>
      <c r="H90" s="29"/>
      <c r="N90" s="78"/>
      <c r="Q90" s="35"/>
      <c r="R90" s="63"/>
      <c r="S90" s="64"/>
      <c r="T90" s="55"/>
      <c r="U90" s="55"/>
      <c r="W90" s="63"/>
      <c r="AB90" s="176"/>
      <c r="AC90" s="176"/>
      <c r="AD90" s="63"/>
      <c r="AE90" s="63"/>
      <c r="AF90" s="63"/>
      <c r="AG90" s="63"/>
      <c r="AH90" s="64"/>
      <c r="AI90" s="55"/>
      <c r="AJ90" s="55"/>
      <c r="AK90" s="55"/>
      <c r="AL90" s="55"/>
      <c r="AM90" s="63"/>
      <c r="AN90" s="63"/>
      <c r="AO90" s="63"/>
      <c r="AP90" s="63"/>
      <c r="AQ90" s="63"/>
    </row>
    <row r="91" spans="1:43" s="33" customFormat="1" x14ac:dyDescent="0.2">
      <c r="A91" s="29"/>
      <c r="B91" s="29"/>
      <c r="C91" s="30"/>
      <c r="D91" s="29"/>
      <c r="E91" s="29"/>
      <c r="F91" s="29"/>
      <c r="G91" s="29"/>
      <c r="H91" s="29"/>
      <c r="N91" s="78"/>
      <c r="Q91" s="35"/>
      <c r="R91" s="63"/>
      <c r="S91" s="64"/>
      <c r="T91" s="55"/>
      <c r="U91" s="55"/>
      <c r="W91" s="63"/>
      <c r="AB91" s="176"/>
      <c r="AC91" s="176"/>
      <c r="AD91" s="63"/>
      <c r="AE91" s="63"/>
      <c r="AF91" s="63"/>
      <c r="AG91" s="63"/>
      <c r="AH91" s="64"/>
      <c r="AI91" s="55"/>
      <c r="AJ91" s="55"/>
      <c r="AK91" s="55"/>
      <c r="AL91" s="55"/>
      <c r="AM91" s="63"/>
      <c r="AN91" s="63"/>
      <c r="AO91" s="63"/>
      <c r="AP91" s="63"/>
      <c r="AQ91" s="63"/>
    </row>
    <row r="92" spans="1:43" s="33" customFormat="1" x14ac:dyDescent="0.2">
      <c r="A92" s="29"/>
      <c r="B92" s="29"/>
      <c r="C92" s="30"/>
      <c r="D92" s="29"/>
      <c r="E92" s="29"/>
      <c r="F92" s="29"/>
      <c r="G92" s="29"/>
      <c r="H92" s="29"/>
      <c r="N92" s="78"/>
      <c r="Q92" s="35"/>
      <c r="R92" s="63"/>
      <c r="S92" s="64"/>
      <c r="T92" s="55"/>
      <c r="U92" s="55"/>
      <c r="W92" s="63"/>
      <c r="AB92" s="176"/>
      <c r="AC92" s="176"/>
      <c r="AD92" s="63"/>
      <c r="AE92" s="63"/>
      <c r="AF92" s="63"/>
      <c r="AG92" s="63"/>
      <c r="AH92" s="64"/>
      <c r="AI92" s="55"/>
      <c r="AJ92" s="55"/>
      <c r="AK92" s="55"/>
      <c r="AL92" s="55"/>
      <c r="AM92" s="63"/>
      <c r="AN92" s="63"/>
      <c r="AO92" s="63"/>
      <c r="AP92" s="63"/>
      <c r="AQ92" s="63"/>
    </row>
    <row r="93" spans="1:43" s="33" customFormat="1" x14ac:dyDescent="0.2">
      <c r="A93" s="29"/>
      <c r="B93" s="29"/>
      <c r="C93" s="30"/>
      <c r="D93" s="29"/>
      <c r="E93" s="29"/>
      <c r="F93" s="29"/>
      <c r="G93" s="29"/>
      <c r="H93" s="29"/>
      <c r="N93" s="78"/>
      <c r="Q93" s="35"/>
      <c r="R93" s="63"/>
      <c r="S93" s="64"/>
      <c r="T93" s="55"/>
      <c r="U93" s="55"/>
      <c r="W93" s="63"/>
      <c r="AB93" s="176"/>
      <c r="AC93" s="176"/>
      <c r="AD93" s="63"/>
      <c r="AE93" s="63"/>
      <c r="AF93" s="63"/>
      <c r="AG93" s="63"/>
      <c r="AH93" s="64"/>
      <c r="AI93" s="55"/>
      <c r="AJ93" s="55"/>
      <c r="AK93" s="55"/>
      <c r="AL93" s="55"/>
      <c r="AM93" s="63"/>
      <c r="AN93" s="63"/>
      <c r="AO93" s="63"/>
      <c r="AP93" s="63"/>
      <c r="AQ93" s="63"/>
    </row>
    <row r="94" spans="1:43" s="33" customFormat="1" x14ac:dyDescent="0.2">
      <c r="A94" s="29"/>
      <c r="B94" s="29"/>
      <c r="C94" s="30"/>
      <c r="D94" s="29"/>
      <c r="E94" s="29"/>
      <c r="F94" s="29"/>
      <c r="G94" s="29"/>
      <c r="H94" s="29"/>
      <c r="N94" s="78"/>
      <c r="Q94" s="35"/>
      <c r="R94" s="63"/>
      <c r="S94" s="64"/>
      <c r="T94" s="55"/>
      <c r="U94" s="55"/>
      <c r="W94" s="63"/>
      <c r="AB94" s="176"/>
      <c r="AC94" s="176"/>
      <c r="AD94" s="63"/>
      <c r="AE94" s="63"/>
      <c r="AF94" s="63"/>
      <c r="AG94" s="63"/>
      <c r="AH94" s="64"/>
      <c r="AI94" s="55"/>
      <c r="AJ94" s="55"/>
      <c r="AK94" s="55"/>
      <c r="AL94" s="55"/>
      <c r="AM94" s="63"/>
      <c r="AN94" s="63"/>
      <c r="AO94" s="63"/>
      <c r="AP94" s="63"/>
      <c r="AQ94" s="63"/>
    </row>
    <row r="95" spans="1:43" s="33" customFormat="1" x14ac:dyDescent="0.2">
      <c r="A95" s="29"/>
      <c r="B95" s="29"/>
      <c r="C95" s="30"/>
      <c r="D95" s="29"/>
      <c r="E95" s="29"/>
      <c r="F95" s="29"/>
      <c r="G95" s="29"/>
      <c r="H95" s="29"/>
      <c r="N95" s="78"/>
      <c r="Q95" s="35"/>
      <c r="R95" s="63"/>
      <c r="S95" s="64"/>
      <c r="T95" s="55"/>
      <c r="U95" s="55"/>
      <c r="W95" s="63"/>
      <c r="AB95" s="176"/>
      <c r="AC95" s="176"/>
      <c r="AD95" s="63"/>
      <c r="AE95" s="63"/>
      <c r="AF95" s="63"/>
      <c r="AG95" s="63"/>
      <c r="AH95" s="64"/>
      <c r="AI95" s="55"/>
      <c r="AJ95" s="55"/>
      <c r="AK95" s="55"/>
      <c r="AL95" s="55"/>
      <c r="AM95" s="63"/>
      <c r="AN95" s="63"/>
      <c r="AO95" s="63"/>
      <c r="AP95" s="63"/>
      <c r="AQ95" s="63"/>
    </row>
    <row r="96" spans="1:43" s="33" customFormat="1" x14ac:dyDescent="0.2">
      <c r="A96" s="29"/>
      <c r="B96" s="29"/>
      <c r="C96" s="30"/>
      <c r="D96" s="29"/>
      <c r="E96" s="29"/>
      <c r="F96" s="29"/>
      <c r="G96" s="29"/>
      <c r="H96" s="29"/>
      <c r="N96" s="78"/>
      <c r="Q96" s="35"/>
      <c r="R96" s="63"/>
      <c r="S96" s="64"/>
      <c r="T96" s="55"/>
      <c r="U96" s="55"/>
      <c r="W96" s="63"/>
      <c r="AB96" s="176"/>
      <c r="AC96" s="176"/>
      <c r="AD96" s="63"/>
      <c r="AE96" s="63"/>
      <c r="AF96" s="63"/>
      <c r="AG96" s="63"/>
      <c r="AH96" s="64"/>
      <c r="AI96" s="55"/>
      <c r="AJ96" s="55"/>
      <c r="AK96" s="55"/>
      <c r="AL96" s="55"/>
      <c r="AM96" s="63"/>
      <c r="AN96" s="63"/>
      <c r="AO96" s="63"/>
      <c r="AP96" s="63"/>
      <c r="AQ96" s="63"/>
    </row>
    <row r="97" spans="1:43" s="33" customFormat="1" x14ac:dyDescent="0.2">
      <c r="A97" s="29"/>
      <c r="B97" s="29"/>
      <c r="C97" s="30"/>
      <c r="D97" s="29"/>
      <c r="E97" s="29"/>
      <c r="F97" s="29"/>
      <c r="G97" s="29"/>
      <c r="H97" s="29"/>
      <c r="N97" s="78"/>
      <c r="Q97" s="35"/>
      <c r="R97" s="63"/>
      <c r="S97" s="64"/>
      <c r="T97" s="55"/>
      <c r="U97" s="55"/>
      <c r="W97" s="63"/>
      <c r="AB97" s="176"/>
      <c r="AC97" s="176"/>
      <c r="AD97" s="63"/>
      <c r="AE97" s="63"/>
      <c r="AF97" s="63"/>
      <c r="AG97" s="63"/>
      <c r="AH97" s="64"/>
      <c r="AI97" s="55"/>
      <c r="AJ97" s="55"/>
      <c r="AK97" s="55"/>
      <c r="AL97" s="55"/>
      <c r="AM97" s="63"/>
      <c r="AN97" s="63"/>
      <c r="AO97" s="63"/>
      <c r="AP97" s="63"/>
      <c r="AQ97" s="63"/>
    </row>
    <row r="98" spans="1:43" s="33" customFormat="1" x14ac:dyDescent="0.2">
      <c r="A98" s="29"/>
      <c r="B98" s="29"/>
      <c r="C98" s="30"/>
      <c r="D98" s="29"/>
      <c r="E98" s="29"/>
      <c r="F98" s="29"/>
      <c r="G98" s="29"/>
      <c r="H98" s="29"/>
      <c r="N98" s="78"/>
      <c r="Q98" s="35"/>
      <c r="R98" s="63"/>
      <c r="S98" s="64"/>
      <c r="T98" s="55"/>
      <c r="U98" s="55"/>
      <c r="W98" s="63"/>
      <c r="AB98" s="176"/>
      <c r="AC98" s="176"/>
      <c r="AD98" s="63"/>
      <c r="AE98" s="63"/>
      <c r="AF98" s="63"/>
      <c r="AG98" s="63"/>
      <c r="AH98" s="64"/>
      <c r="AI98" s="55"/>
      <c r="AJ98" s="55"/>
      <c r="AK98" s="55"/>
      <c r="AL98" s="55"/>
      <c r="AM98" s="63"/>
      <c r="AN98" s="63"/>
      <c r="AO98" s="63"/>
      <c r="AP98" s="63"/>
      <c r="AQ98" s="63"/>
    </row>
    <row r="99" spans="1:43" s="33" customFormat="1" x14ac:dyDescent="0.2">
      <c r="A99" s="29"/>
      <c r="B99" s="29"/>
      <c r="C99" s="30"/>
      <c r="D99" s="29"/>
      <c r="E99" s="29"/>
      <c r="F99" s="29"/>
      <c r="G99" s="29"/>
      <c r="H99" s="29"/>
      <c r="N99" s="78"/>
      <c r="Q99" s="35"/>
      <c r="R99" s="63"/>
      <c r="S99" s="64"/>
      <c r="T99" s="55"/>
      <c r="U99" s="55"/>
      <c r="W99" s="63"/>
      <c r="AB99" s="176"/>
      <c r="AC99" s="176"/>
      <c r="AD99" s="63"/>
      <c r="AE99" s="63"/>
      <c r="AF99" s="63"/>
      <c r="AG99" s="63"/>
      <c r="AH99" s="64"/>
      <c r="AI99" s="55"/>
      <c r="AJ99" s="55"/>
      <c r="AK99" s="55"/>
      <c r="AL99" s="55"/>
      <c r="AM99" s="63"/>
      <c r="AN99" s="63"/>
      <c r="AO99" s="63"/>
      <c r="AP99" s="63"/>
      <c r="AQ99" s="63"/>
    </row>
    <row r="100" spans="1:43" s="33" customFormat="1" x14ac:dyDescent="0.2">
      <c r="A100" s="29"/>
      <c r="B100" s="29"/>
      <c r="C100" s="30"/>
      <c r="D100" s="29"/>
      <c r="E100" s="29"/>
      <c r="F100" s="29"/>
      <c r="G100" s="29"/>
      <c r="H100" s="29"/>
      <c r="N100" s="78"/>
      <c r="Q100" s="35"/>
      <c r="R100" s="63"/>
      <c r="S100" s="64"/>
      <c r="T100" s="55"/>
      <c r="U100" s="55"/>
      <c r="W100" s="63"/>
      <c r="AB100" s="176"/>
      <c r="AC100" s="176"/>
      <c r="AD100" s="63"/>
      <c r="AE100" s="63"/>
      <c r="AF100" s="63"/>
      <c r="AG100" s="63"/>
      <c r="AH100" s="64"/>
      <c r="AI100" s="55"/>
      <c r="AJ100" s="55"/>
      <c r="AK100" s="55"/>
      <c r="AL100" s="55"/>
      <c r="AM100" s="63"/>
      <c r="AN100" s="63"/>
      <c r="AO100" s="63"/>
      <c r="AP100" s="63"/>
      <c r="AQ100" s="63"/>
    </row>
    <row r="101" spans="1:43" s="33" customFormat="1" x14ac:dyDescent="0.2">
      <c r="A101" s="29"/>
      <c r="B101" s="29"/>
      <c r="C101" s="30"/>
      <c r="D101" s="29"/>
      <c r="E101" s="29"/>
      <c r="F101" s="29"/>
      <c r="G101" s="29"/>
      <c r="H101" s="29"/>
      <c r="N101" s="78"/>
      <c r="Q101" s="35"/>
      <c r="R101" s="63"/>
      <c r="S101" s="64"/>
      <c r="T101" s="55"/>
      <c r="U101" s="55"/>
      <c r="W101" s="63"/>
      <c r="AB101" s="176"/>
      <c r="AC101" s="176"/>
      <c r="AD101" s="63"/>
      <c r="AE101" s="63"/>
      <c r="AF101" s="63"/>
      <c r="AG101" s="63"/>
      <c r="AH101" s="64"/>
      <c r="AI101" s="55"/>
      <c r="AJ101" s="55"/>
      <c r="AK101" s="55"/>
      <c r="AL101" s="55"/>
      <c r="AM101" s="63"/>
      <c r="AN101" s="63"/>
      <c r="AO101" s="63"/>
      <c r="AP101" s="63"/>
      <c r="AQ101" s="63"/>
    </row>
    <row r="102" spans="1:43" s="33" customFormat="1" x14ac:dyDescent="0.2">
      <c r="A102" s="29"/>
      <c r="B102" s="29"/>
      <c r="C102" s="30"/>
      <c r="D102" s="29"/>
      <c r="E102" s="29"/>
      <c r="F102" s="29"/>
      <c r="G102" s="29"/>
      <c r="H102" s="29"/>
      <c r="N102" s="78"/>
      <c r="Q102" s="35"/>
      <c r="R102" s="63"/>
      <c r="S102" s="64"/>
      <c r="T102" s="55"/>
      <c r="U102" s="55"/>
      <c r="W102" s="63"/>
      <c r="AB102" s="176"/>
      <c r="AC102" s="176"/>
      <c r="AD102" s="63"/>
      <c r="AE102" s="63"/>
      <c r="AF102" s="63"/>
      <c r="AG102" s="63"/>
      <c r="AH102" s="64"/>
      <c r="AI102" s="55"/>
      <c r="AJ102" s="55"/>
      <c r="AK102" s="55"/>
      <c r="AL102" s="55"/>
      <c r="AM102" s="63"/>
      <c r="AN102" s="63"/>
      <c r="AO102" s="63"/>
      <c r="AP102" s="63"/>
      <c r="AQ102" s="63"/>
    </row>
    <row r="103" spans="1:43" s="33" customFormat="1" x14ac:dyDescent="0.2">
      <c r="A103" s="29"/>
      <c r="B103" s="29"/>
      <c r="C103" s="30"/>
      <c r="D103" s="29"/>
      <c r="E103" s="29"/>
      <c r="F103" s="29"/>
      <c r="G103" s="29"/>
      <c r="H103" s="29"/>
      <c r="N103" s="78"/>
      <c r="Q103" s="35"/>
      <c r="R103" s="63"/>
      <c r="S103" s="64"/>
      <c r="T103" s="55"/>
      <c r="U103" s="55"/>
      <c r="W103" s="63"/>
      <c r="AB103" s="176"/>
      <c r="AC103" s="176"/>
      <c r="AD103" s="63"/>
      <c r="AE103" s="63"/>
      <c r="AF103" s="63"/>
      <c r="AG103" s="63"/>
      <c r="AH103" s="64"/>
      <c r="AI103" s="55"/>
      <c r="AJ103" s="55"/>
      <c r="AK103" s="55"/>
      <c r="AL103" s="55"/>
      <c r="AM103" s="63"/>
      <c r="AN103" s="63"/>
      <c r="AO103" s="63"/>
      <c r="AP103" s="63"/>
      <c r="AQ103" s="63"/>
    </row>
    <row r="104" spans="1:43" s="33" customFormat="1" x14ac:dyDescent="0.2">
      <c r="A104" s="29"/>
      <c r="B104" s="29"/>
      <c r="C104" s="30"/>
      <c r="D104" s="29"/>
      <c r="E104" s="29"/>
      <c r="F104" s="29"/>
      <c r="G104" s="29"/>
      <c r="H104" s="29"/>
      <c r="N104" s="78"/>
      <c r="Q104" s="35"/>
      <c r="R104" s="63"/>
      <c r="S104" s="64"/>
      <c r="T104" s="55"/>
      <c r="U104" s="55"/>
      <c r="W104" s="63"/>
      <c r="AB104" s="176"/>
      <c r="AC104" s="176"/>
      <c r="AD104" s="63"/>
      <c r="AE104" s="63"/>
      <c r="AF104" s="63"/>
      <c r="AG104" s="63"/>
      <c r="AH104" s="64"/>
      <c r="AI104" s="55"/>
      <c r="AJ104" s="55"/>
      <c r="AK104" s="55"/>
      <c r="AL104" s="55"/>
      <c r="AM104" s="63"/>
      <c r="AN104" s="63"/>
      <c r="AO104" s="63"/>
      <c r="AP104" s="63"/>
      <c r="AQ104" s="63"/>
    </row>
    <row r="105" spans="1:43" s="33" customFormat="1" x14ac:dyDescent="0.2">
      <c r="A105" s="29"/>
      <c r="B105" s="29"/>
      <c r="C105" s="30"/>
      <c r="D105" s="29"/>
      <c r="E105" s="29"/>
      <c r="F105" s="29"/>
      <c r="G105" s="29"/>
      <c r="H105" s="29"/>
      <c r="N105" s="78"/>
      <c r="Q105" s="35"/>
      <c r="R105" s="63"/>
      <c r="S105" s="64"/>
      <c r="T105" s="55"/>
      <c r="U105" s="55"/>
      <c r="W105" s="63"/>
      <c r="AB105" s="176"/>
      <c r="AC105" s="176"/>
      <c r="AD105" s="63"/>
      <c r="AE105" s="63"/>
      <c r="AF105" s="63"/>
      <c r="AG105" s="63"/>
      <c r="AH105" s="64"/>
      <c r="AI105" s="55"/>
      <c r="AJ105" s="55"/>
      <c r="AK105" s="55"/>
      <c r="AL105" s="55"/>
      <c r="AM105" s="63"/>
      <c r="AN105" s="63"/>
      <c r="AO105" s="63"/>
      <c r="AP105" s="63"/>
      <c r="AQ105" s="63"/>
    </row>
    <row r="106" spans="1:43" s="33" customFormat="1" x14ac:dyDescent="0.2">
      <c r="A106" s="29"/>
      <c r="B106" s="29"/>
      <c r="C106" s="30"/>
      <c r="D106" s="29"/>
      <c r="E106" s="29"/>
      <c r="F106" s="29"/>
      <c r="G106" s="29"/>
      <c r="H106" s="29"/>
      <c r="N106" s="78"/>
      <c r="Q106" s="35"/>
      <c r="R106" s="63"/>
      <c r="S106" s="64"/>
      <c r="T106" s="55"/>
      <c r="U106" s="55"/>
      <c r="W106" s="63"/>
      <c r="AB106" s="176"/>
      <c r="AC106" s="176"/>
      <c r="AD106" s="63"/>
      <c r="AE106" s="63"/>
      <c r="AF106" s="63"/>
      <c r="AG106" s="63"/>
      <c r="AH106" s="64"/>
      <c r="AI106" s="55"/>
      <c r="AJ106" s="55"/>
      <c r="AK106" s="55"/>
      <c r="AL106" s="55"/>
      <c r="AM106" s="63"/>
      <c r="AN106" s="63"/>
      <c r="AO106" s="63"/>
      <c r="AP106" s="63"/>
      <c r="AQ106" s="63"/>
    </row>
    <row r="107" spans="1:43" s="33" customFormat="1" x14ac:dyDescent="0.2">
      <c r="A107" s="29"/>
      <c r="B107" s="29"/>
      <c r="C107" s="30"/>
      <c r="D107" s="29"/>
      <c r="E107" s="29"/>
      <c r="F107" s="29"/>
      <c r="G107" s="29"/>
      <c r="H107" s="29"/>
      <c r="N107" s="78"/>
      <c r="Q107" s="35"/>
      <c r="R107" s="63"/>
      <c r="S107" s="64"/>
      <c r="T107" s="55"/>
      <c r="U107" s="55"/>
      <c r="W107" s="63"/>
      <c r="AB107" s="176"/>
      <c r="AC107" s="176"/>
      <c r="AD107" s="63"/>
      <c r="AE107" s="63"/>
      <c r="AF107" s="63"/>
      <c r="AG107" s="63"/>
      <c r="AH107" s="64"/>
      <c r="AI107" s="55"/>
      <c r="AJ107" s="55"/>
      <c r="AK107" s="55"/>
      <c r="AL107" s="55"/>
      <c r="AM107" s="63"/>
      <c r="AN107" s="63"/>
      <c r="AO107" s="63"/>
      <c r="AP107" s="63"/>
      <c r="AQ107" s="63"/>
    </row>
    <row r="108" spans="1:43" s="33" customFormat="1" x14ac:dyDescent="0.2">
      <c r="A108" s="29"/>
      <c r="B108" s="29"/>
      <c r="C108" s="30"/>
      <c r="D108" s="29"/>
      <c r="E108" s="29"/>
      <c r="F108" s="29"/>
      <c r="G108" s="29"/>
      <c r="H108" s="29"/>
      <c r="N108" s="78"/>
      <c r="Q108" s="35"/>
      <c r="R108" s="63"/>
      <c r="S108" s="64"/>
      <c r="T108" s="55"/>
      <c r="U108" s="55"/>
      <c r="W108" s="63"/>
      <c r="AB108" s="176"/>
      <c r="AC108" s="176"/>
      <c r="AD108" s="63"/>
      <c r="AE108" s="63"/>
      <c r="AF108" s="63"/>
      <c r="AG108" s="63"/>
      <c r="AH108" s="64"/>
      <c r="AI108" s="55"/>
      <c r="AJ108" s="55"/>
      <c r="AK108" s="55"/>
      <c r="AL108" s="55"/>
      <c r="AM108" s="63"/>
      <c r="AN108" s="63"/>
      <c r="AO108" s="63"/>
      <c r="AP108" s="63"/>
      <c r="AQ108" s="63"/>
    </row>
    <row r="109" spans="1:43" s="33" customFormat="1" x14ac:dyDescent="0.2">
      <c r="A109" s="29"/>
      <c r="B109" s="29"/>
      <c r="C109" s="30"/>
      <c r="D109" s="29"/>
      <c r="E109" s="29"/>
      <c r="F109" s="29"/>
      <c r="G109" s="29"/>
      <c r="H109" s="29"/>
      <c r="N109" s="78"/>
      <c r="Q109" s="35"/>
      <c r="R109" s="63"/>
      <c r="S109" s="64"/>
      <c r="T109" s="55"/>
      <c r="U109" s="55"/>
      <c r="W109" s="63"/>
      <c r="AB109" s="176"/>
      <c r="AC109" s="176"/>
      <c r="AD109" s="63"/>
      <c r="AE109" s="63"/>
      <c r="AF109" s="63"/>
      <c r="AG109" s="63"/>
      <c r="AH109" s="64"/>
      <c r="AI109" s="55"/>
      <c r="AJ109" s="55"/>
      <c r="AK109" s="55"/>
      <c r="AL109" s="55"/>
      <c r="AM109" s="63"/>
      <c r="AN109" s="63"/>
      <c r="AO109" s="63"/>
      <c r="AP109" s="63"/>
      <c r="AQ109" s="63"/>
    </row>
    <row r="110" spans="1:43" s="33" customFormat="1" x14ac:dyDescent="0.2">
      <c r="A110" s="29"/>
      <c r="B110" s="29"/>
      <c r="C110" s="30"/>
      <c r="D110" s="29"/>
      <c r="E110" s="29"/>
      <c r="F110" s="29"/>
      <c r="G110" s="29"/>
      <c r="H110" s="29"/>
      <c r="N110" s="78"/>
      <c r="Q110" s="35"/>
      <c r="R110" s="63"/>
      <c r="S110" s="64"/>
      <c r="T110" s="55"/>
      <c r="U110" s="55"/>
      <c r="W110" s="63"/>
      <c r="AB110" s="176"/>
      <c r="AC110" s="176"/>
      <c r="AD110" s="63"/>
      <c r="AE110" s="63"/>
      <c r="AF110" s="63"/>
      <c r="AG110" s="63"/>
      <c r="AH110" s="64"/>
      <c r="AI110" s="55"/>
      <c r="AJ110" s="55"/>
      <c r="AK110" s="55"/>
      <c r="AL110" s="55"/>
      <c r="AM110" s="63"/>
      <c r="AN110" s="63"/>
      <c r="AO110" s="63"/>
      <c r="AP110" s="63"/>
      <c r="AQ110" s="63"/>
    </row>
    <row r="111" spans="1:43" s="33" customFormat="1" x14ac:dyDescent="0.2">
      <c r="A111" s="29"/>
      <c r="B111" s="29"/>
      <c r="C111" s="30"/>
      <c r="D111" s="29"/>
      <c r="E111" s="29"/>
      <c r="F111" s="29"/>
      <c r="G111" s="29"/>
      <c r="H111" s="29"/>
      <c r="N111" s="78"/>
      <c r="Q111" s="35"/>
      <c r="R111" s="63"/>
      <c r="S111" s="64"/>
      <c r="T111" s="55"/>
      <c r="U111" s="55"/>
      <c r="W111" s="63"/>
      <c r="AB111" s="176"/>
      <c r="AC111" s="176"/>
      <c r="AD111" s="63"/>
      <c r="AE111" s="63"/>
      <c r="AF111" s="63"/>
      <c r="AG111" s="63"/>
      <c r="AH111" s="64"/>
      <c r="AI111" s="55"/>
      <c r="AJ111" s="55"/>
      <c r="AK111" s="55"/>
      <c r="AL111" s="55"/>
      <c r="AM111" s="63"/>
      <c r="AN111" s="63"/>
      <c r="AO111" s="63"/>
      <c r="AP111" s="63"/>
      <c r="AQ111" s="63"/>
    </row>
    <row r="112" spans="1:43" s="33" customFormat="1" x14ac:dyDescent="0.2">
      <c r="A112" s="29"/>
      <c r="B112" s="29"/>
      <c r="C112" s="30"/>
      <c r="D112" s="29"/>
      <c r="E112" s="29"/>
      <c r="F112" s="29"/>
      <c r="G112" s="29"/>
      <c r="H112" s="29"/>
      <c r="N112" s="78"/>
      <c r="Q112" s="35"/>
      <c r="R112" s="63"/>
      <c r="S112" s="64"/>
      <c r="T112" s="55"/>
      <c r="U112" s="55"/>
      <c r="W112" s="63"/>
      <c r="AB112" s="176"/>
      <c r="AC112" s="176"/>
      <c r="AD112" s="63"/>
      <c r="AE112" s="63"/>
      <c r="AF112" s="63"/>
      <c r="AG112" s="63"/>
      <c r="AH112" s="64"/>
      <c r="AI112" s="55"/>
      <c r="AJ112" s="55"/>
      <c r="AK112" s="55"/>
      <c r="AL112" s="55"/>
      <c r="AM112" s="63"/>
      <c r="AN112" s="63"/>
      <c r="AO112" s="63"/>
      <c r="AP112" s="63"/>
      <c r="AQ112" s="63"/>
    </row>
    <row r="113" spans="1:43" s="33" customFormat="1" x14ac:dyDescent="0.2">
      <c r="A113" s="29"/>
      <c r="B113" s="29"/>
      <c r="C113" s="30"/>
      <c r="D113" s="29"/>
      <c r="E113" s="29"/>
      <c r="F113" s="29"/>
      <c r="G113" s="29"/>
      <c r="H113" s="29"/>
      <c r="N113" s="78"/>
      <c r="Q113" s="35"/>
      <c r="R113" s="63"/>
      <c r="S113" s="64"/>
      <c r="T113" s="55"/>
      <c r="U113" s="55"/>
      <c r="W113" s="63"/>
      <c r="AB113" s="176"/>
      <c r="AC113" s="176"/>
      <c r="AD113" s="63"/>
      <c r="AE113" s="63"/>
      <c r="AF113" s="63"/>
      <c r="AG113" s="63"/>
      <c r="AH113" s="64"/>
      <c r="AI113" s="55"/>
      <c r="AJ113" s="55"/>
      <c r="AK113" s="55"/>
      <c r="AL113" s="55"/>
      <c r="AM113" s="63"/>
      <c r="AN113" s="63"/>
      <c r="AO113" s="63"/>
      <c r="AP113" s="63"/>
      <c r="AQ113" s="63"/>
    </row>
    <row r="114" spans="1:43" s="33" customFormat="1" x14ac:dyDescent="0.2">
      <c r="A114" s="29"/>
      <c r="B114" s="29"/>
      <c r="C114" s="30"/>
      <c r="D114" s="29"/>
      <c r="E114" s="29"/>
      <c r="F114" s="29"/>
      <c r="G114" s="29"/>
      <c r="H114" s="29"/>
      <c r="N114" s="78"/>
      <c r="Q114" s="35"/>
      <c r="R114" s="63"/>
      <c r="S114" s="64"/>
      <c r="T114" s="55"/>
      <c r="U114" s="55"/>
      <c r="W114" s="63"/>
      <c r="AB114" s="176"/>
      <c r="AC114" s="176"/>
      <c r="AD114" s="63"/>
      <c r="AE114" s="63"/>
      <c r="AF114" s="63"/>
      <c r="AG114" s="63"/>
      <c r="AH114" s="64"/>
      <c r="AI114" s="55"/>
      <c r="AJ114" s="55"/>
      <c r="AK114" s="55"/>
      <c r="AL114" s="55"/>
      <c r="AM114" s="63"/>
      <c r="AN114" s="63"/>
      <c r="AO114" s="63"/>
      <c r="AP114" s="63"/>
      <c r="AQ114" s="63"/>
    </row>
    <row r="115" spans="1:43" s="33" customFormat="1" x14ac:dyDescent="0.2">
      <c r="A115" s="29"/>
      <c r="B115" s="29"/>
      <c r="C115" s="30"/>
      <c r="D115" s="29"/>
      <c r="E115" s="29"/>
      <c r="F115" s="29"/>
      <c r="G115" s="29"/>
      <c r="H115" s="29"/>
      <c r="N115" s="78"/>
      <c r="Q115" s="35"/>
      <c r="R115" s="63"/>
      <c r="S115" s="64"/>
      <c r="T115" s="55"/>
      <c r="U115" s="55"/>
      <c r="W115" s="63"/>
      <c r="AB115" s="176"/>
      <c r="AC115" s="176"/>
      <c r="AD115" s="63"/>
      <c r="AE115" s="63"/>
      <c r="AF115" s="63"/>
      <c r="AG115" s="63"/>
      <c r="AH115" s="64"/>
      <c r="AI115" s="55"/>
      <c r="AJ115" s="55"/>
      <c r="AK115" s="55"/>
      <c r="AL115" s="55"/>
      <c r="AM115" s="63"/>
      <c r="AN115" s="63"/>
      <c r="AO115" s="63"/>
      <c r="AP115" s="63"/>
      <c r="AQ115" s="63"/>
    </row>
    <row r="116" spans="1:43" s="33" customFormat="1" x14ac:dyDescent="0.2">
      <c r="A116" s="29"/>
      <c r="B116" s="29"/>
      <c r="C116" s="30"/>
      <c r="D116" s="29"/>
      <c r="E116" s="29"/>
      <c r="F116" s="29"/>
      <c r="G116" s="29"/>
      <c r="H116" s="29"/>
      <c r="N116" s="78"/>
      <c r="Q116" s="35"/>
      <c r="R116" s="63"/>
      <c r="S116" s="64"/>
      <c r="T116" s="55"/>
      <c r="U116" s="55"/>
      <c r="W116" s="63"/>
      <c r="AB116" s="176"/>
      <c r="AC116" s="176"/>
      <c r="AD116" s="63"/>
      <c r="AE116" s="63"/>
      <c r="AF116" s="63"/>
      <c r="AG116" s="63"/>
      <c r="AH116" s="64"/>
      <c r="AI116" s="55"/>
      <c r="AJ116" s="55"/>
      <c r="AK116" s="55"/>
      <c r="AL116" s="55"/>
      <c r="AM116" s="63"/>
      <c r="AN116" s="63"/>
      <c r="AO116" s="63"/>
      <c r="AP116" s="63"/>
      <c r="AQ116" s="63"/>
    </row>
    <row r="117" spans="1:43" s="33" customFormat="1" x14ac:dyDescent="0.2">
      <c r="A117" s="29"/>
      <c r="B117" s="29"/>
      <c r="C117" s="30"/>
      <c r="D117" s="29"/>
      <c r="E117" s="29"/>
      <c r="F117" s="29"/>
      <c r="G117" s="29"/>
      <c r="H117" s="29"/>
      <c r="N117" s="78"/>
      <c r="Q117" s="35"/>
      <c r="R117" s="63"/>
      <c r="S117" s="64"/>
      <c r="T117" s="55"/>
      <c r="U117" s="55"/>
      <c r="W117" s="63"/>
      <c r="AB117" s="176"/>
      <c r="AC117" s="176"/>
      <c r="AD117" s="63"/>
      <c r="AE117" s="63"/>
      <c r="AF117" s="63"/>
      <c r="AG117" s="63"/>
      <c r="AH117" s="64"/>
      <c r="AI117" s="55"/>
      <c r="AJ117" s="55"/>
      <c r="AK117" s="55"/>
      <c r="AL117" s="55"/>
      <c r="AM117" s="63"/>
      <c r="AN117" s="63"/>
      <c r="AO117" s="63"/>
      <c r="AP117" s="63"/>
      <c r="AQ117" s="63"/>
    </row>
    <row r="118" spans="1:43" s="33" customFormat="1" x14ac:dyDescent="0.2">
      <c r="A118" s="29"/>
      <c r="B118" s="29"/>
      <c r="C118" s="30"/>
      <c r="D118" s="29"/>
      <c r="E118" s="29"/>
      <c r="F118" s="29"/>
      <c r="G118" s="29"/>
      <c r="H118" s="29"/>
      <c r="N118" s="78"/>
      <c r="Q118" s="35"/>
      <c r="R118" s="63"/>
      <c r="S118" s="64"/>
      <c r="T118" s="55"/>
      <c r="U118" s="55"/>
      <c r="W118" s="63"/>
      <c r="AB118" s="176"/>
      <c r="AC118" s="176"/>
      <c r="AD118" s="63"/>
      <c r="AE118" s="63"/>
      <c r="AF118" s="63"/>
      <c r="AG118" s="63"/>
      <c r="AH118" s="64"/>
      <c r="AI118" s="55"/>
      <c r="AJ118" s="55"/>
      <c r="AK118" s="55"/>
      <c r="AL118" s="55"/>
      <c r="AM118" s="63"/>
      <c r="AN118" s="63"/>
      <c r="AO118" s="63"/>
      <c r="AP118" s="63"/>
      <c r="AQ118" s="63"/>
    </row>
    <row r="119" spans="1:43" s="33" customFormat="1" x14ac:dyDescent="0.2">
      <c r="A119" s="29"/>
      <c r="B119" s="29"/>
      <c r="C119" s="30"/>
      <c r="D119" s="29"/>
      <c r="E119" s="29"/>
      <c r="F119" s="29"/>
      <c r="G119" s="29"/>
      <c r="H119" s="29"/>
      <c r="N119" s="78"/>
      <c r="Q119" s="35"/>
      <c r="R119" s="63"/>
      <c r="S119" s="64"/>
      <c r="T119" s="55"/>
      <c r="U119" s="55"/>
      <c r="W119" s="63"/>
      <c r="AB119" s="176"/>
      <c r="AC119" s="176"/>
      <c r="AD119" s="63"/>
      <c r="AE119" s="63"/>
      <c r="AF119" s="63"/>
      <c r="AG119" s="63"/>
      <c r="AH119" s="64"/>
      <c r="AI119" s="55"/>
      <c r="AJ119" s="55"/>
      <c r="AK119" s="55"/>
      <c r="AL119" s="55"/>
      <c r="AM119" s="63"/>
      <c r="AN119" s="63"/>
      <c r="AO119" s="63"/>
      <c r="AP119" s="63"/>
      <c r="AQ119" s="63"/>
    </row>
    <row r="120" spans="1:43" s="33" customFormat="1" x14ac:dyDescent="0.2">
      <c r="A120" s="29"/>
      <c r="B120" s="29"/>
      <c r="C120" s="30"/>
      <c r="D120" s="29"/>
      <c r="E120" s="29"/>
      <c r="F120" s="29"/>
      <c r="G120" s="29"/>
      <c r="H120" s="29"/>
      <c r="N120" s="78"/>
      <c r="Q120" s="35"/>
      <c r="R120" s="63"/>
      <c r="S120" s="64"/>
      <c r="T120" s="55"/>
      <c r="U120" s="55"/>
      <c r="W120" s="63"/>
      <c r="AB120" s="176"/>
      <c r="AC120" s="176"/>
      <c r="AD120" s="63"/>
      <c r="AE120" s="63"/>
      <c r="AF120" s="63"/>
      <c r="AG120" s="63"/>
      <c r="AH120" s="64"/>
      <c r="AI120" s="55"/>
      <c r="AJ120" s="55"/>
      <c r="AK120" s="55"/>
      <c r="AL120" s="55"/>
      <c r="AM120" s="63"/>
      <c r="AN120" s="63"/>
      <c r="AO120" s="63"/>
      <c r="AP120" s="63"/>
      <c r="AQ120" s="63"/>
    </row>
    <row r="121" spans="1:43" s="33" customFormat="1" x14ac:dyDescent="0.2">
      <c r="A121" s="29"/>
      <c r="B121" s="29"/>
      <c r="C121" s="30"/>
      <c r="D121" s="29"/>
      <c r="E121" s="29"/>
      <c r="F121" s="29"/>
      <c r="G121" s="29"/>
      <c r="H121" s="29"/>
      <c r="N121" s="78"/>
      <c r="Q121" s="35"/>
      <c r="R121" s="63"/>
      <c r="S121" s="64"/>
      <c r="T121" s="55"/>
      <c r="U121" s="55"/>
      <c r="W121" s="63"/>
      <c r="AB121" s="176"/>
      <c r="AC121" s="176"/>
      <c r="AD121" s="63"/>
      <c r="AE121" s="63"/>
      <c r="AF121" s="63"/>
      <c r="AG121" s="63"/>
      <c r="AH121" s="64"/>
      <c r="AI121" s="55"/>
      <c r="AJ121" s="55"/>
      <c r="AK121" s="55"/>
      <c r="AL121" s="55"/>
      <c r="AM121" s="63"/>
      <c r="AN121" s="63"/>
      <c r="AO121" s="63"/>
      <c r="AP121" s="63"/>
      <c r="AQ121" s="63"/>
    </row>
    <row r="122" spans="1:43" s="33" customFormat="1" x14ac:dyDescent="0.2">
      <c r="A122" s="29"/>
      <c r="B122" s="29"/>
      <c r="C122" s="30"/>
      <c r="D122" s="29"/>
      <c r="E122" s="29"/>
      <c r="F122" s="29"/>
      <c r="G122" s="29"/>
      <c r="H122" s="29"/>
      <c r="N122" s="78"/>
      <c r="Q122" s="35"/>
      <c r="R122" s="63"/>
      <c r="S122" s="64"/>
      <c r="T122" s="55"/>
      <c r="U122" s="55"/>
      <c r="W122" s="63"/>
      <c r="AB122" s="176"/>
      <c r="AC122" s="176"/>
      <c r="AD122" s="63"/>
      <c r="AE122" s="63"/>
      <c r="AF122" s="63"/>
      <c r="AG122" s="63"/>
      <c r="AH122" s="64"/>
      <c r="AI122" s="55"/>
      <c r="AJ122" s="55"/>
      <c r="AK122" s="55"/>
      <c r="AL122" s="55"/>
      <c r="AM122" s="63"/>
      <c r="AN122" s="63"/>
      <c r="AO122" s="63"/>
      <c r="AP122" s="63"/>
      <c r="AQ122" s="63"/>
    </row>
    <row r="123" spans="1:43" s="33" customFormat="1" x14ac:dyDescent="0.2">
      <c r="A123" s="29"/>
      <c r="B123" s="29"/>
      <c r="C123" s="30"/>
      <c r="D123" s="29"/>
      <c r="E123" s="29"/>
      <c r="F123" s="29"/>
      <c r="G123" s="29"/>
      <c r="H123" s="29"/>
      <c r="N123" s="78"/>
      <c r="Q123" s="35"/>
      <c r="R123" s="63"/>
      <c r="S123" s="64"/>
      <c r="T123" s="55"/>
      <c r="U123" s="55"/>
      <c r="W123" s="63"/>
      <c r="AB123" s="176"/>
      <c r="AC123" s="176"/>
      <c r="AD123" s="63"/>
      <c r="AE123" s="63"/>
      <c r="AF123" s="63"/>
      <c r="AG123" s="63"/>
      <c r="AH123" s="64"/>
      <c r="AI123" s="55"/>
      <c r="AJ123" s="55"/>
      <c r="AK123" s="55"/>
      <c r="AL123" s="55"/>
      <c r="AM123" s="63"/>
      <c r="AN123" s="63"/>
      <c r="AO123" s="63"/>
      <c r="AP123" s="63"/>
      <c r="AQ123" s="63"/>
    </row>
    <row r="124" spans="1:43" s="33" customFormat="1" x14ac:dyDescent="0.2">
      <c r="A124" s="29"/>
      <c r="B124" s="29"/>
      <c r="C124" s="30"/>
      <c r="D124" s="29"/>
      <c r="E124" s="29"/>
      <c r="F124" s="29"/>
      <c r="G124" s="29"/>
      <c r="H124" s="29"/>
      <c r="N124" s="78"/>
      <c r="Q124" s="35"/>
      <c r="R124" s="63"/>
      <c r="S124" s="64"/>
      <c r="T124" s="55"/>
      <c r="U124" s="55"/>
      <c r="W124" s="63"/>
      <c r="AB124" s="176"/>
      <c r="AC124" s="176"/>
      <c r="AD124" s="63"/>
      <c r="AE124" s="63"/>
      <c r="AF124" s="63"/>
      <c r="AG124" s="63"/>
      <c r="AH124" s="64"/>
      <c r="AI124" s="55"/>
      <c r="AJ124" s="55"/>
      <c r="AK124" s="55"/>
      <c r="AL124" s="55"/>
      <c r="AM124" s="63"/>
      <c r="AN124" s="63"/>
      <c r="AO124" s="63"/>
      <c r="AP124" s="63"/>
      <c r="AQ124" s="63"/>
    </row>
    <row r="125" spans="1:43" s="33" customFormat="1" x14ac:dyDescent="0.2">
      <c r="A125" s="29"/>
      <c r="B125" s="29"/>
      <c r="C125" s="30"/>
      <c r="D125" s="29"/>
      <c r="E125" s="29"/>
      <c r="F125" s="29"/>
      <c r="G125" s="29"/>
      <c r="H125" s="29"/>
      <c r="N125" s="78"/>
      <c r="Q125" s="35"/>
      <c r="R125" s="63"/>
      <c r="S125" s="64"/>
      <c r="T125" s="55"/>
      <c r="U125" s="55"/>
      <c r="W125" s="63"/>
      <c r="AB125" s="176"/>
      <c r="AC125" s="176"/>
      <c r="AD125" s="63"/>
      <c r="AE125" s="63"/>
      <c r="AF125" s="63"/>
      <c r="AG125" s="63"/>
      <c r="AH125" s="64"/>
      <c r="AI125" s="55"/>
      <c r="AJ125" s="55"/>
      <c r="AK125" s="55"/>
      <c r="AL125" s="55"/>
      <c r="AM125" s="63"/>
      <c r="AN125" s="63"/>
      <c r="AO125" s="63"/>
      <c r="AP125" s="63"/>
      <c r="AQ125" s="63"/>
    </row>
    <row r="126" spans="1:43" s="33" customFormat="1" x14ac:dyDescent="0.2">
      <c r="A126" s="29"/>
      <c r="B126" s="29"/>
      <c r="C126" s="30"/>
      <c r="D126" s="29"/>
      <c r="E126" s="29"/>
      <c r="F126" s="29"/>
      <c r="G126" s="29"/>
      <c r="H126" s="29"/>
      <c r="N126" s="78"/>
      <c r="Q126" s="35"/>
      <c r="R126" s="63"/>
      <c r="S126" s="64"/>
      <c r="T126" s="55"/>
      <c r="U126" s="55"/>
      <c r="W126" s="63"/>
      <c r="AB126" s="176"/>
      <c r="AC126" s="176"/>
      <c r="AD126" s="63"/>
      <c r="AE126" s="63"/>
      <c r="AF126" s="63"/>
      <c r="AG126" s="63"/>
      <c r="AH126" s="64"/>
      <c r="AI126" s="55"/>
      <c r="AJ126" s="55"/>
      <c r="AK126" s="55"/>
      <c r="AL126" s="55"/>
      <c r="AM126" s="63"/>
      <c r="AN126" s="63"/>
      <c r="AO126" s="63"/>
      <c r="AP126" s="63"/>
      <c r="AQ126" s="63"/>
    </row>
    <row r="127" spans="1:43" s="33" customFormat="1" x14ac:dyDescent="0.2">
      <c r="A127" s="29"/>
      <c r="B127" s="29"/>
      <c r="C127" s="30"/>
      <c r="D127" s="29"/>
      <c r="E127" s="29"/>
      <c r="F127" s="29"/>
      <c r="G127" s="29"/>
      <c r="H127" s="29"/>
      <c r="N127" s="78"/>
      <c r="Q127" s="35"/>
      <c r="R127" s="63"/>
      <c r="S127" s="64"/>
      <c r="T127" s="55"/>
      <c r="U127" s="55"/>
      <c r="W127" s="63"/>
      <c r="AB127" s="176"/>
      <c r="AC127" s="176"/>
      <c r="AD127" s="63"/>
      <c r="AE127" s="63"/>
      <c r="AF127" s="63"/>
      <c r="AG127" s="63"/>
      <c r="AH127" s="64"/>
      <c r="AI127" s="55"/>
      <c r="AJ127" s="55"/>
      <c r="AK127" s="55"/>
      <c r="AL127" s="55"/>
      <c r="AM127" s="63"/>
      <c r="AN127" s="63"/>
      <c r="AO127" s="63"/>
      <c r="AP127" s="63"/>
      <c r="AQ127" s="63"/>
    </row>
    <row r="128" spans="1:43" s="33" customFormat="1" x14ac:dyDescent="0.2">
      <c r="A128" s="29"/>
      <c r="B128" s="29"/>
      <c r="C128" s="30"/>
      <c r="D128" s="29"/>
      <c r="E128" s="29"/>
      <c r="F128" s="29"/>
      <c r="G128" s="29"/>
      <c r="H128" s="29"/>
      <c r="N128" s="78"/>
      <c r="Q128" s="35"/>
      <c r="R128" s="63"/>
      <c r="S128" s="64"/>
      <c r="T128" s="55"/>
      <c r="U128" s="55"/>
      <c r="W128" s="63"/>
      <c r="AB128" s="176"/>
      <c r="AC128" s="176"/>
      <c r="AD128" s="63"/>
      <c r="AE128" s="63"/>
      <c r="AF128" s="63"/>
      <c r="AG128" s="63"/>
      <c r="AH128" s="64"/>
      <c r="AI128" s="55"/>
      <c r="AJ128" s="55"/>
      <c r="AK128" s="55"/>
      <c r="AL128" s="55"/>
      <c r="AM128" s="63"/>
      <c r="AN128" s="63"/>
      <c r="AO128" s="63"/>
      <c r="AP128" s="63"/>
      <c r="AQ128" s="63"/>
    </row>
    <row r="129" spans="1:43" s="33" customFormat="1" x14ac:dyDescent="0.2">
      <c r="A129" s="29"/>
      <c r="B129" s="29"/>
      <c r="C129" s="30"/>
      <c r="D129" s="29"/>
      <c r="E129" s="29"/>
      <c r="F129" s="29"/>
      <c r="G129" s="29"/>
      <c r="H129" s="29"/>
      <c r="N129" s="78"/>
      <c r="Q129" s="35"/>
      <c r="R129" s="63"/>
      <c r="S129" s="64"/>
      <c r="T129" s="55"/>
      <c r="U129" s="55"/>
      <c r="W129" s="63"/>
      <c r="AB129" s="176"/>
      <c r="AC129" s="176"/>
      <c r="AD129" s="63"/>
      <c r="AE129" s="63"/>
      <c r="AF129" s="63"/>
      <c r="AG129" s="63"/>
      <c r="AH129" s="64"/>
      <c r="AI129" s="55"/>
      <c r="AJ129" s="55"/>
      <c r="AK129" s="55"/>
      <c r="AL129" s="55"/>
      <c r="AM129" s="63"/>
      <c r="AN129" s="63"/>
      <c r="AO129" s="63"/>
      <c r="AP129" s="63"/>
      <c r="AQ129" s="63"/>
    </row>
    <row r="130" spans="1:43" s="33" customFormat="1" x14ac:dyDescent="0.2">
      <c r="A130" s="29"/>
      <c r="B130" s="29"/>
      <c r="C130" s="30"/>
      <c r="D130" s="29"/>
      <c r="E130" s="29"/>
      <c r="F130" s="29"/>
      <c r="G130" s="29"/>
      <c r="H130" s="29"/>
      <c r="N130" s="78"/>
      <c r="Q130" s="35"/>
      <c r="R130" s="63"/>
      <c r="S130" s="64"/>
      <c r="T130" s="55"/>
      <c r="U130" s="55"/>
      <c r="W130" s="63"/>
      <c r="AB130" s="176"/>
      <c r="AC130" s="176"/>
      <c r="AD130" s="63"/>
      <c r="AE130" s="63"/>
      <c r="AF130" s="63"/>
      <c r="AG130" s="63"/>
      <c r="AH130" s="64"/>
      <c r="AI130" s="55"/>
      <c r="AJ130" s="55"/>
      <c r="AK130" s="55"/>
      <c r="AL130" s="55"/>
      <c r="AM130" s="63"/>
      <c r="AN130" s="63"/>
      <c r="AO130" s="63"/>
      <c r="AP130" s="63"/>
      <c r="AQ130" s="63"/>
    </row>
    <row r="131" spans="1:43" s="33" customFormat="1" x14ac:dyDescent="0.2">
      <c r="A131" s="29"/>
      <c r="B131" s="29"/>
      <c r="C131" s="30"/>
      <c r="D131" s="29"/>
      <c r="E131" s="29"/>
      <c r="F131" s="29"/>
      <c r="G131" s="29"/>
      <c r="H131" s="29"/>
      <c r="N131" s="78"/>
      <c r="Q131" s="35"/>
      <c r="R131" s="63"/>
      <c r="S131" s="64"/>
      <c r="T131" s="55"/>
      <c r="U131" s="55"/>
      <c r="W131" s="63"/>
      <c r="AB131" s="176"/>
      <c r="AC131" s="176"/>
      <c r="AD131" s="63"/>
      <c r="AE131" s="63"/>
      <c r="AF131" s="63"/>
      <c r="AG131" s="63"/>
      <c r="AH131" s="64"/>
      <c r="AI131" s="55"/>
      <c r="AJ131" s="55"/>
      <c r="AK131" s="55"/>
      <c r="AL131" s="55"/>
      <c r="AM131" s="63"/>
      <c r="AN131" s="63"/>
      <c r="AO131" s="63"/>
      <c r="AP131" s="63"/>
      <c r="AQ131" s="63"/>
    </row>
    <row r="132" spans="1:43" s="33" customFormat="1" x14ac:dyDescent="0.2">
      <c r="A132" s="29"/>
      <c r="B132" s="29"/>
      <c r="C132" s="30"/>
      <c r="D132" s="29"/>
      <c r="E132" s="29"/>
      <c r="F132" s="29"/>
      <c r="G132" s="29"/>
      <c r="H132" s="29"/>
      <c r="N132" s="78"/>
      <c r="Q132" s="35"/>
      <c r="R132" s="63"/>
      <c r="S132" s="64"/>
      <c r="T132" s="55"/>
      <c r="U132" s="55"/>
      <c r="W132" s="63"/>
      <c r="AB132" s="176"/>
      <c r="AC132" s="176"/>
      <c r="AD132" s="63"/>
      <c r="AE132" s="63"/>
      <c r="AF132" s="63"/>
      <c r="AG132" s="63"/>
      <c r="AH132" s="64"/>
      <c r="AI132" s="55"/>
      <c r="AJ132" s="55"/>
      <c r="AK132" s="55"/>
      <c r="AL132" s="55"/>
      <c r="AM132" s="63"/>
      <c r="AN132" s="63"/>
      <c r="AO132" s="63"/>
      <c r="AP132" s="63"/>
      <c r="AQ132" s="63"/>
    </row>
    <row r="133" spans="1:43" s="33" customFormat="1" x14ac:dyDescent="0.2">
      <c r="A133" s="29"/>
      <c r="B133" s="29"/>
      <c r="C133" s="30"/>
      <c r="D133" s="29"/>
      <c r="E133" s="29"/>
      <c r="F133" s="29"/>
      <c r="G133" s="29"/>
      <c r="H133" s="29"/>
      <c r="N133" s="78"/>
      <c r="Q133" s="35"/>
      <c r="R133" s="63"/>
      <c r="S133" s="64"/>
      <c r="T133" s="55"/>
      <c r="U133" s="55"/>
      <c r="W133" s="63"/>
      <c r="AB133" s="176"/>
      <c r="AC133" s="176"/>
      <c r="AD133" s="63"/>
      <c r="AE133" s="63"/>
      <c r="AF133" s="63"/>
      <c r="AG133" s="63"/>
      <c r="AH133" s="64"/>
      <c r="AI133" s="55"/>
      <c r="AJ133" s="55"/>
      <c r="AK133" s="55"/>
      <c r="AL133" s="55"/>
      <c r="AM133" s="63"/>
      <c r="AN133" s="63"/>
      <c r="AO133" s="63"/>
      <c r="AP133" s="63"/>
      <c r="AQ133" s="63"/>
    </row>
    <row r="134" spans="1:43" s="33" customFormat="1" x14ac:dyDescent="0.2">
      <c r="A134" s="29"/>
      <c r="B134" s="29"/>
      <c r="C134" s="30"/>
      <c r="D134" s="29"/>
      <c r="E134" s="29"/>
      <c r="F134" s="29"/>
      <c r="G134" s="29"/>
      <c r="H134" s="29"/>
      <c r="N134" s="78"/>
      <c r="Q134" s="35"/>
      <c r="R134" s="63"/>
      <c r="S134" s="64"/>
      <c r="T134" s="55"/>
      <c r="U134" s="55"/>
      <c r="W134" s="63"/>
      <c r="AB134" s="176"/>
      <c r="AC134" s="176"/>
      <c r="AD134" s="63"/>
      <c r="AE134" s="63"/>
      <c r="AF134" s="63"/>
      <c r="AG134" s="63"/>
      <c r="AH134" s="64"/>
      <c r="AI134" s="55"/>
      <c r="AJ134" s="55"/>
      <c r="AK134" s="55"/>
      <c r="AL134" s="55"/>
      <c r="AM134" s="63"/>
      <c r="AN134" s="63"/>
      <c r="AO134" s="63"/>
      <c r="AP134" s="63"/>
      <c r="AQ134" s="63"/>
    </row>
    <row r="135" spans="1:43" s="33" customFormat="1" x14ac:dyDescent="0.2">
      <c r="A135" s="29"/>
      <c r="B135" s="29"/>
      <c r="C135" s="30"/>
      <c r="D135" s="29"/>
      <c r="E135" s="29"/>
      <c r="F135" s="29"/>
      <c r="G135" s="29"/>
      <c r="H135" s="29"/>
      <c r="N135" s="78"/>
      <c r="Q135" s="35"/>
      <c r="R135" s="63"/>
      <c r="S135" s="64"/>
      <c r="T135" s="55"/>
      <c r="U135" s="55"/>
      <c r="W135" s="63"/>
      <c r="AB135" s="176"/>
      <c r="AC135" s="176"/>
      <c r="AD135" s="63"/>
      <c r="AE135" s="63"/>
      <c r="AF135" s="63"/>
      <c r="AG135" s="63"/>
      <c r="AH135" s="64"/>
      <c r="AI135" s="55"/>
      <c r="AJ135" s="55"/>
      <c r="AK135" s="55"/>
      <c r="AL135" s="55"/>
      <c r="AM135" s="63"/>
      <c r="AN135" s="63"/>
      <c r="AO135" s="63"/>
      <c r="AP135" s="63"/>
      <c r="AQ135" s="63"/>
    </row>
    <row r="136" spans="1:43" s="33" customFormat="1" x14ac:dyDescent="0.2">
      <c r="A136" s="29"/>
      <c r="B136" s="29"/>
      <c r="C136" s="30"/>
      <c r="D136" s="29"/>
      <c r="E136" s="29"/>
      <c r="F136" s="29"/>
      <c r="G136" s="29"/>
      <c r="H136" s="29"/>
      <c r="N136" s="78"/>
      <c r="Q136" s="35"/>
      <c r="R136" s="63"/>
      <c r="S136" s="64"/>
      <c r="T136" s="55"/>
      <c r="U136" s="55"/>
      <c r="W136" s="63"/>
      <c r="AB136" s="176"/>
      <c r="AC136" s="176"/>
      <c r="AD136" s="63"/>
      <c r="AE136" s="63"/>
      <c r="AF136" s="63"/>
      <c r="AG136" s="63"/>
      <c r="AH136" s="64"/>
      <c r="AI136" s="55"/>
      <c r="AJ136" s="55"/>
      <c r="AK136" s="55"/>
      <c r="AL136" s="55"/>
      <c r="AM136" s="63"/>
      <c r="AN136" s="63"/>
      <c r="AO136" s="63"/>
      <c r="AP136" s="63"/>
      <c r="AQ136" s="63"/>
    </row>
    <row r="137" spans="1:43" s="33" customFormat="1" x14ac:dyDescent="0.2">
      <c r="A137" s="29"/>
      <c r="B137" s="29"/>
      <c r="C137" s="30"/>
      <c r="D137" s="29"/>
      <c r="E137" s="29"/>
      <c r="F137" s="29"/>
      <c r="G137" s="29"/>
      <c r="H137" s="29"/>
      <c r="N137" s="78"/>
      <c r="Q137" s="35"/>
      <c r="R137" s="63"/>
      <c r="S137" s="64"/>
      <c r="T137" s="55"/>
      <c r="U137" s="55"/>
      <c r="W137" s="63"/>
      <c r="AB137" s="176"/>
      <c r="AC137" s="176"/>
      <c r="AD137" s="63"/>
      <c r="AE137" s="63"/>
      <c r="AF137" s="63"/>
      <c r="AG137" s="63"/>
      <c r="AH137" s="64"/>
      <c r="AI137" s="55"/>
      <c r="AJ137" s="55"/>
      <c r="AK137" s="55"/>
      <c r="AL137" s="55"/>
      <c r="AM137" s="63"/>
      <c r="AN137" s="63"/>
      <c r="AO137" s="63"/>
      <c r="AP137" s="63"/>
      <c r="AQ137" s="63"/>
    </row>
    <row r="138" spans="1:43" s="33" customFormat="1" x14ac:dyDescent="0.2">
      <c r="A138" s="29"/>
      <c r="B138" s="29"/>
      <c r="C138" s="30"/>
      <c r="D138" s="29"/>
      <c r="E138" s="29"/>
      <c r="F138" s="29"/>
      <c r="G138" s="29"/>
      <c r="H138" s="29"/>
      <c r="N138" s="78"/>
      <c r="Q138" s="35"/>
      <c r="R138" s="63"/>
      <c r="S138" s="64"/>
      <c r="T138" s="55"/>
      <c r="U138" s="55"/>
      <c r="W138" s="63"/>
      <c r="AB138" s="176"/>
      <c r="AC138" s="176"/>
      <c r="AD138" s="63"/>
      <c r="AE138" s="63"/>
      <c r="AF138" s="63"/>
      <c r="AG138" s="63"/>
      <c r="AH138" s="64"/>
      <c r="AI138" s="55"/>
      <c r="AJ138" s="55"/>
      <c r="AK138" s="55"/>
      <c r="AL138" s="55"/>
      <c r="AM138" s="63"/>
      <c r="AN138" s="63"/>
      <c r="AO138" s="63"/>
      <c r="AP138" s="63"/>
      <c r="AQ138" s="63"/>
    </row>
    <row r="139" spans="1:43" s="33" customFormat="1" x14ac:dyDescent="0.2">
      <c r="A139" s="29"/>
      <c r="B139" s="29"/>
      <c r="C139" s="30"/>
      <c r="D139" s="29"/>
      <c r="E139" s="29"/>
      <c r="F139" s="29"/>
      <c r="G139" s="29"/>
      <c r="H139" s="29"/>
      <c r="N139" s="78"/>
      <c r="Q139" s="35"/>
      <c r="R139" s="63"/>
      <c r="S139" s="64"/>
      <c r="T139" s="55"/>
      <c r="U139" s="55"/>
      <c r="W139" s="63"/>
      <c r="AB139" s="176"/>
      <c r="AC139" s="176"/>
      <c r="AD139" s="63"/>
      <c r="AE139" s="63"/>
      <c r="AF139" s="63"/>
      <c r="AG139" s="63"/>
      <c r="AH139" s="64"/>
      <c r="AI139" s="55"/>
      <c r="AJ139" s="55"/>
      <c r="AK139" s="55"/>
      <c r="AL139" s="55"/>
      <c r="AM139" s="63"/>
      <c r="AN139" s="63"/>
      <c r="AO139" s="63"/>
      <c r="AP139" s="63"/>
      <c r="AQ139" s="63"/>
    </row>
    <row r="140" spans="1:43" s="33" customFormat="1" x14ac:dyDescent="0.2">
      <c r="A140" s="29"/>
      <c r="B140" s="29"/>
      <c r="C140" s="30"/>
      <c r="D140" s="29"/>
      <c r="E140" s="29"/>
      <c r="F140" s="29"/>
      <c r="G140" s="29"/>
      <c r="H140" s="29"/>
      <c r="N140" s="78"/>
      <c r="Q140" s="35"/>
      <c r="R140" s="63"/>
      <c r="S140" s="64"/>
      <c r="T140" s="55"/>
      <c r="U140" s="55"/>
      <c r="W140" s="63"/>
      <c r="AB140" s="176"/>
      <c r="AC140" s="176"/>
      <c r="AD140" s="63"/>
      <c r="AE140" s="63"/>
      <c r="AF140" s="63"/>
      <c r="AG140" s="63"/>
      <c r="AH140" s="64"/>
      <c r="AI140" s="55"/>
      <c r="AJ140" s="55"/>
      <c r="AK140" s="55"/>
      <c r="AL140" s="55"/>
      <c r="AM140" s="63"/>
      <c r="AN140" s="63"/>
      <c r="AO140" s="63"/>
      <c r="AP140" s="63"/>
      <c r="AQ140" s="63"/>
    </row>
    <row r="141" spans="1:43" s="33" customFormat="1" x14ac:dyDescent="0.2">
      <c r="A141" s="29"/>
      <c r="B141" s="29"/>
      <c r="C141" s="30"/>
      <c r="D141" s="29"/>
      <c r="E141" s="29"/>
      <c r="F141" s="29"/>
      <c r="G141" s="29"/>
      <c r="H141" s="29"/>
      <c r="N141" s="78"/>
      <c r="Q141" s="35"/>
      <c r="R141" s="63"/>
      <c r="S141" s="64"/>
      <c r="T141" s="55"/>
      <c r="U141" s="55"/>
      <c r="W141" s="63"/>
      <c r="AB141" s="176"/>
      <c r="AC141" s="176"/>
      <c r="AD141" s="63"/>
      <c r="AE141" s="63"/>
      <c r="AF141" s="63"/>
      <c r="AG141" s="63"/>
      <c r="AH141" s="64"/>
      <c r="AI141" s="55"/>
      <c r="AJ141" s="55"/>
      <c r="AK141" s="55"/>
      <c r="AL141" s="55"/>
      <c r="AM141" s="63"/>
      <c r="AN141" s="63"/>
      <c r="AO141" s="63"/>
      <c r="AP141" s="63"/>
      <c r="AQ141" s="63"/>
    </row>
    <row r="142" spans="1:43" s="33" customFormat="1" x14ac:dyDescent="0.2">
      <c r="A142" s="29"/>
      <c r="B142" s="29"/>
      <c r="C142" s="30"/>
      <c r="D142" s="29"/>
      <c r="E142" s="29"/>
      <c r="F142" s="29"/>
      <c r="G142" s="29"/>
      <c r="H142" s="29"/>
      <c r="N142" s="78"/>
      <c r="Q142" s="35"/>
      <c r="R142" s="63"/>
      <c r="S142" s="64"/>
      <c r="T142" s="55"/>
      <c r="U142" s="55"/>
      <c r="W142" s="63"/>
      <c r="AB142" s="176"/>
      <c r="AC142" s="176"/>
      <c r="AD142" s="63"/>
      <c r="AE142" s="63"/>
      <c r="AF142" s="63"/>
      <c r="AG142" s="63"/>
      <c r="AH142" s="64"/>
      <c r="AI142" s="55"/>
      <c r="AJ142" s="55"/>
      <c r="AK142" s="55"/>
      <c r="AL142" s="55"/>
      <c r="AM142" s="63"/>
      <c r="AN142" s="63"/>
      <c r="AO142" s="63"/>
      <c r="AP142" s="63"/>
      <c r="AQ142" s="63"/>
    </row>
    <row r="143" spans="1:43" s="33" customFormat="1" x14ac:dyDescent="0.2">
      <c r="A143" s="29"/>
      <c r="B143" s="29"/>
      <c r="C143" s="30"/>
      <c r="D143" s="29"/>
      <c r="E143" s="29"/>
      <c r="F143" s="29"/>
      <c r="G143" s="29"/>
      <c r="H143" s="29"/>
      <c r="N143" s="78"/>
      <c r="Q143" s="35"/>
      <c r="R143" s="63"/>
      <c r="S143" s="64"/>
      <c r="T143" s="55"/>
      <c r="U143" s="55"/>
      <c r="W143" s="63"/>
      <c r="AB143" s="176"/>
      <c r="AC143" s="176"/>
      <c r="AD143" s="63"/>
      <c r="AE143" s="63"/>
      <c r="AF143" s="63"/>
      <c r="AG143" s="63"/>
      <c r="AH143" s="64"/>
      <c r="AI143" s="55"/>
      <c r="AJ143" s="55"/>
      <c r="AK143" s="55"/>
      <c r="AL143" s="55"/>
      <c r="AM143" s="63"/>
      <c r="AN143" s="63"/>
      <c r="AO143" s="63"/>
      <c r="AP143" s="63"/>
      <c r="AQ143" s="63"/>
    </row>
    <row r="144" spans="1:43" s="33" customFormat="1" x14ac:dyDescent="0.2">
      <c r="A144" s="29"/>
      <c r="B144" s="29"/>
      <c r="C144" s="30"/>
      <c r="D144" s="29"/>
      <c r="E144" s="29"/>
      <c r="F144" s="29"/>
      <c r="G144" s="29"/>
      <c r="H144" s="29"/>
      <c r="N144" s="78"/>
      <c r="Q144" s="35"/>
      <c r="R144" s="63"/>
      <c r="S144" s="64"/>
      <c r="T144" s="55"/>
      <c r="U144" s="55"/>
      <c r="W144" s="63"/>
      <c r="AB144" s="176"/>
      <c r="AC144" s="176"/>
      <c r="AD144" s="63"/>
      <c r="AE144" s="63"/>
      <c r="AF144" s="63"/>
      <c r="AG144" s="63"/>
      <c r="AH144" s="64"/>
      <c r="AI144" s="55"/>
      <c r="AJ144" s="55"/>
      <c r="AK144" s="55"/>
      <c r="AL144" s="55"/>
      <c r="AM144" s="63"/>
      <c r="AN144" s="63"/>
      <c r="AO144" s="63"/>
      <c r="AP144" s="63"/>
      <c r="AQ144" s="63"/>
    </row>
    <row r="145" spans="1:43" s="33" customFormat="1" x14ac:dyDescent="0.2">
      <c r="A145" s="29"/>
      <c r="B145" s="29"/>
      <c r="C145" s="30"/>
      <c r="D145" s="29"/>
      <c r="E145" s="29"/>
      <c r="F145" s="29"/>
      <c r="G145" s="29"/>
      <c r="H145" s="29"/>
      <c r="N145" s="78"/>
      <c r="Q145" s="35"/>
      <c r="R145" s="63"/>
      <c r="S145" s="64"/>
      <c r="T145" s="55"/>
      <c r="U145" s="55"/>
      <c r="W145" s="63"/>
      <c r="AB145" s="176"/>
      <c r="AC145" s="176"/>
      <c r="AD145" s="63"/>
      <c r="AE145" s="63"/>
      <c r="AF145" s="63"/>
      <c r="AG145" s="63"/>
      <c r="AH145" s="64"/>
      <c r="AI145" s="55"/>
      <c r="AJ145" s="55"/>
      <c r="AK145" s="55"/>
      <c r="AL145" s="55"/>
      <c r="AM145" s="63"/>
      <c r="AN145" s="63"/>
      <c r="AO145" s="63"/>
      <c r="AP145" s="63"/>
      <c r="AQ145" s="63"/>
    </row>
    <row r="146" spans="1:43" s="33" customFormat="1" x14ac:dyDescent="0.2">
      <c r="A146" s="29"/>
      <c r="B146" s="29"/>
      <c r="C146" s="30"/>
      <c r="D146" s="29"/>
      <c r="E146" s="29"/>
      <c r="F146" s="29"/>
      <c r="G146" s="29"/>
      <c r="H146" s="29"/>
      <c r="N146" s="78"/>
      <c r="Q146" s="35"/>
      <c r="R146" s="63"/>
      <c r="S146" s="64"/>
      <c r="T146" s="55"/>
      <c r="U146" s="55"/>
      <c r="W146" s="63"/>
      <c r="AB146" s="176"/>
      <c r="AC146" s="176"/>
      <c r="AD146" s="63"/>
      <c r="AE146" s="63"/>
      <c r="AF146" s="63"/>
      <c r="AG146" s="63"/>
      <c r="AH146" s="64"/>
      <c r="AI146" s="55"/>
      <c r="AJ146" s="55"/>
      <c r="AK146" s="55"/>
      <c r="AL146" s="55"/>
      <c r="AM146" s="63"/>
      <c r="AN146" s="63"/>
      <c r="AO146" s="63"/>
      <c r="AP146" s="63"/>
      <c r="AQ146" s="63"/>
    </row>
    <row r="147" spans="1:43" s="33" customFormat="1" x14ac:dyDescent="0.2">
      <c r="A147" s="29"/>
      <c r="B147" s="29"/>
      <c r="C147" s="30"/>
      <c r="D147" s="29"/>
      <c r="E147" s="29"/>
      <c r="F147" s="29"/>
      <c r="G147" s="29"/>
      <c r="H147" s="29"/>
      <c r="N147" s="78"/>
      <c r="Q147" s="35"/>
      <c r="R147" s="63"/>
      <c r="S147" s="64"/>
      <c r="T147" s="55"/>
      <c r="U147" s="55"/>
      <c r="W147" s="63"/>
      <c r="AB147" s="176"/>
      <c r="AC147" s="176"/>
      <c r="AD147" s="63"/>
      <c r="AE147" s="63"/>
      <c r="AF147" s="63"/>
      <c r="AG147" s="63"/>
      <c r="AH147" s="64"/>
      <c r="AI147" s="55"/>
      <c r="AJ147" s="55"/>
      <c r="AK147" s="55"/>
      <c r="AL147" s="55"/>
      <c r="AM147" s="63"/>
      <c r="AN147" s="63"/>
      <c r="AO147" s="63"/>
      <c r="AP147" s="63"/>
      <c r="AQ147" s="63"/>
    </row>
    <row r="148" spans="1:43" s="33" customFormat="1" x14ac:dyDescent="0.2">
      <c r="A148" s="29"/>
      <c r="B148" s="29"/>
      <c r="C148" s="30"/>
      <c r="D148" s="29"/>
      <c r="E148" s="29"/>
      <c r="F148" s="29"/>
      <c r="G148" s="29"/>
      <c r="H148" s="29"/>
      <c r="N148" s="78"/>
      <c r="Q148" s="35"/>
      <c r="R148" s="63"/>
      <c r="S148" s="64"/>
      <c r="T148" s="55"/>
      <c r="U148" s="55"/>
      <c r="W148" s="63"/>
      <c r="AB148" s="176"/>
      <c r="AC148" s="176"/>
      <c r="AD148" s="63"/>
      <c r="AE148" s="63"/>
      <c r="AF148" s="63"/>
      <c r="AG148" s="63"/>
      <c r="AH148" s="64"/>
      <c r="AI148" s="55"/>
      <c r="AJ148" s="55"/>
      <c r="AK148" s="55"/>
      <c r="AL148" s="55"/>
      <c r="AM148" s="63"/>
      <c r="AN148" s="63"/>
      <c r="AO148" s="63"/>
      <c r="AP148" s="63"/>
      <c r="AQ148" s="63"/>
    </row>
    <row r="149" spans="1:43" s="33" customFormat="1" x14ac:dyDescent="0.2">
      <c r="A149" s="29"/>
      <c r="B149" s="29"/>
      <c r="C149" s="30"/>
      <c r="D149" s="29"/>
      <c r="E149" s="29"/>
      <c r="F149" s="29"/>
      <c r="G149" s="29"/>
      <c r="H149" s="29"/>
      <c r="N149" s="78"/>
      <c r="Q149" s="35"/>
      <c r="R149" s="63"/>
      <c r="S149" s="64"/>
      <c r="T149" s="55"/>
      <c r="U149" s="55"/>
      <c r="W149" s="63"/>
      <c r="AB149" s="176"/>
      <c r="AC149" s="176"/>
      <c r="AD149" s="63"/>
      <c r="AE149" s="63"/>
      <c r="AF149" s="63"/>
      <c r="AG149" s="63"/>
      <c r="AH149" s="64"/>
      <c r="AI149" s="55"/>
      <c r="AJ149" s="55"/>
      <c r="AK149" s="55"/>
      <c r="AL149" s="55"/>
      <c r="AM149" s="63"/>
      <c r="AN149" s="63"/>
      <c r="AO149" s="63"/>
      <c r="AP149" s="63"/>
      <c r="AQ149" s="63"/>
    </row>
    <row r="150" spans="1:43" s="33" customFormat="1" x14ac:dyDescent="0.2">
      <c r="A150" s="29"/>
      <c r="B150" s="29"/>
      <c r="C150" s="30"/>
      <c r="D150" s="29"/>
      <c r="E150" s="29"/>
      <c r="F150" s="29"/>
      <c r="G150" s="29"/>
      <c r="H150" s="29"/>
      <c r="N150" s="78"/>
      <c r="Q150" s="35"/>
      <c r="R150" s="63"/>
      <c r="S150" s="64"/>
      <c r="T150" s="55"/>
      <c r="U150" s="55"/>
      <c r="W150" s="63"/>
      <c r="AB150" s="176"/>
      <c r="AC150" s="176"/>
      <c r="AD150" s="63"/>
      <c r="AE150" s="63"/>
      <c r="AF150" s="63"/>
      <c r="AG150" s="63"/>
      <c r="AH150" s="64"/>
      <c r="AI150" s="55"/>
      <c r="AJ150" s="55"/>
      <c r="AK150" s="55"/>
      <c r="AL150" s="55"/>
      <c r="AM150" s="63"/>
      <c r="AN150" s="63"/>
      <c r="AO150" s="63"/>
      <c r="AP150" s="63"/>
      <c r="AQ150" s="63"/>
    </row>
    <row r="151" spans="1:43" s="33" customFormat="1" x14ac:dyDescent="0.2">
      <c r="A151" s="29"/>
      <c r="B151" s="29"/>
      <c r="C151" s="30"/>
      <c r="D151" s="29"/>
      <c r="E151" s="29"/>
      <c r="F151" s="29"/>
      <c r="G151" s="29"/>
      <c r="H151" s="29"/>
      <c r="N151" s="78"/>
      <c r="Q151" s="35"/>
      <c r="R151" s="63"/>
      <c r="S151" s="64"/>
      <c r="T151" s="55"/>
      <c r="U151" s="55"/>
      <c r="W151" s="63"/>
      <c r="AB151" s="176"/>
      <c r="AC151" s="176"/>
      <c r="AD151" s="63"/>
      <c r="AE151" s="63"/>
      <c r="AF151" s="63"/>
      <c r="AG151" s="63"/>
      <c r="AH151" s="64"/>
      <c r="AI151" s="55"/>
      <c r="AJ151" s="55"/>
      <c r="AK151" s="55"/>
      <c r="AL151" s="55"/>
      <c r="AM151" s="63"/>
      <c r="AN151" s="63"/>
      <c r="AO151" s="63"/>
      <c r="AP151" s="63"/>
      <c r="AQ151" s="63"/>
    </row>
    <row r="152" spans="1:43" s="33" customFormat="1" x14ac:dyDescent="0.2">
      <c r="A152" s="29"/>
      <c r="B152" s="29"/>
      <c r="C152" s="30"/>
      <c r="D152" s="29"/>
      <c r="E152" s="29"/>
      <c r="F152" s="29"/>
      <c r="G152" s="29"/>
      <c r="H152" s="29"/>
      <c r="N152" s="78"/>
      <c r="Q152" s="35"/>
      <c r="R152" s="63"/>
      <c r="S152" s="64"/>
      <c r="T152" s="55"/>
      <c r="U152" s="55"/>
      <c r="W152" s="63"/>
      <c r="AB152" s="176"/>
      <c r="AC152" s="176"/>
      <c r="AD152" s="63"/>
      <c r="AE152" s="63"/>
      <c r="AF152" s="63"/>
      <c r="AG152" s="63"/>
      <c r="AH152" s="64"/>
      <c r="AI152" s="55"/>
      <c r="AJ152" s="55"/>
      <c r="AK152" s="55"/>
      <c r="AL152" s="55"/>
      <c r="AM152" s="63"/>
      <c r="AN152" s="63"/>
      <c r="AO152" s="63"/>
      <c r="AP152" s="63"/>
      <c r="AQ152" s="63"/>
    </row>
    <row r="153" spans="1:43" s="33" customFormat="1" x14ac:dyDescent="0.2">
      <c r="A153" s="29"/>
      <c r="B153" s="29"/>
      <c r="C153" s="30"/>
      <c r="D153" s="29"/>
      <c r="E153" s="29"/>
      <c r="F153" s="29"/>
      <c r="G153" s="29"/>
      <c r="H153" s="29"/>
      <c r="N153" s="78"/>
      <c r="Q153" s="35"/>
      <c r="R153" s="63"/>
      <c r="S153" s="64"/>
      <c r="T153" s="55"/>
      <c r="U153" s="55"/>
      <c r="W153" s="63"/>
      <c r="AB153" s="176"/>
      <c r="AC153" s="176"/>
      <c r="AD153" s="63"/>
      <c r="AE153" s="63"/>
      <c r="AF153" s="63"/>
      <c r="AG153" s="63"/>
      <c r="AH153" s="64"/>
      <c r="AI153" s="55"/>
      <c r="AJ153" s="55"/>
      <c r="AK153" s="55"/>
      <c r="AL153" s="55"/>
      <c r="AM153" s="63"/>
      <c r="AN153" s="63"/>
      <c r="AO153" s="63"/>
      <c r="AP153" s="63"/>
      <c r="AQ153" s="63"/>
    </row>
    <row r="154" spans="1:43" s="33" customFormat="1" x14ac:dyDescent="0.2">
      <c r="A154" s="29"/>
      <c r="B154" s="29"/>
      <c r="C154" s="30"/>
      <c r="D154" s="29"/>
      <c r="E154" s="29"/>
      <c r="F154" s="29"/>
      <c r="G154" s="29"/>
      <c r="H154" s="29"/>
      <c r="N154" s="78"/>
      <c r="Q154" s="35"/>
      <c r="R154" s="63"/>
      <c r="S154" s="64"/>
      <c r="T154" s="55"/>
      <c r="U154" s="55"/>
      <c r="W154" s="63"/>
      <c r="AB154" s="176"/>
      <c r="AC154" s="176"/>
      <c r="AD154" s="63"/>
      <c r="AE154" s="63"/>
      <c r="AF154" s="63"/>
      <c r="AG154" s="63"/>
      <c r="AH154" s="64"/>
      <c r="AI154" s="55"/>
      <c r="AJ154" s="55"/>
      <c r="AK154" s="55"/>
      <c r="AL154" s="55"/>
      <c r="AM154" s="63"/>
      <c r="AN154" s="63"/>
      <c r="AO154" s="63"/>
      <c r="AP154" s="63"/>
      <c r="AQ154" s="63"/>
    </row>
    <row r="155" spans="1:43" s="33" customFormat="1" x14ac:dyDescent="0.2">
      <c r="A155" s="29"/>
      <c r="B155" s="29"/>
      <c r="C155" s="30"/>
      <c r="D155" s="29"/>
      <c r="E155" s="29"/>
      <c r="F155" s="29"/>
      <c r="G155" s="29"/>
      <c r="H155" s="29"/>
      <c r="N155" s="78"/>
      <c r="Q155" s="35"/>
      <c r="R155" s="63"/>
      <c r="S155" s="64"/>
      <c r="T155" s="55"/>
      <c r="U155" s="55"/>
      <c r="W155" s="63"/>
      <c r="AB155" s="176"/>
      <c r="AC155" s="176"/>
      <c r="AD155" s="63"/>
      <c r="AE155" s="63"/>
      <c r="AF155" s="63"/>
      <c r="AG155" s="63"/>
      <c r="AH155" s="64"/>
      <c r="AI155" s="55"/>
      <c r="AJ155" s="55"/>
      <c r="AK155" s="55"/>
      <c r="AL155" s="55"/>
      <c r="AM155" s="63"/>
      <c r="AN155" s="63"/>
      <c r="AO155" s="63"/>
      <c r="AP155" s="63"/>
      <c r="AQ155" s="63"/>
    </row>
    <row r="156" spans="1:43" s="33" customFormat="1" x14ac:dyDescent="0.2">
      <c r="A156" s="29"/>
      <c r="B156" s="29"/>
      <c r="C156" s="30"/>
      <c r="D156" s="29"/>
      <c r="E156" s="29"/>
      <c r="F156" s="29"/>
      <c r="G156" s="29"/>
      <c r="H156" s="29"/>
      <c r="N156" s="78"/>
      <c r="Q156" s="35"/>
      <c r="R156" s="63"/>
      <c r="S156" s="64"/>
      <c r="T156" s="55"/>
      <c r="U156" s="55"/>
      <c r="W156" s="63"/>
      <c r="AB156" s="176"/>
      <c r="AC156" s="176"/>
      <c r="AD156" s="63"/>
      <c r="AE156" s="63"/>
      <c r="AF156" s="63"/>
      <c r="AG156" s="63"/>
      <c r="AH156" s="64"/>
      <c r="AI156" s="55"/>
      <c r="AJ156" s="55"/>
      <c r="AK156" s="55"/>
      <c r="AL156" s="55"/>
      <c r="AM156" s="63"/>
      <c r="AN156" s="63"/>
      <c r="AO156" s="63"/>
      <c r="AP156" s="63"/>
      <c r="AQ156" s="63"/>
    </row>
    <row r="157" spans="1:43" s="33" customFormat="1" x14ac:dyDescent="0.2">
      <c r="A157" s="29"/>
      <c r="B157" s="29"/>
      <c r="C157" s="30"/>
      <c r="D157" s="29"/>
      <c r="E157" s="29"/>
      <c r="F157" s="29"/>
      <c r="G157" s="29"/>
      <c r="H157" s="29"/>
      <c r="N157" s="78"/>
      <c r="Q157" s="35"/>
      <c r="R157" s="63"/>
      <c r="S157" s="64"/>
      <c r="T157" s="55"/>
      <c r="U157" s="55"/>
      <c r="W157" s="63"/>
      <c r="AB157" s="176"/>
      <c r="AC157" s="176"/>
      <c r="AD157" s="63"/>
      <c r="AE157" s="63"/>
      <c r="AF157" s="63"/>
      <c r="AG157" s="63"/>
      <c r="AH157" s="64"/>
      <c r="AI157" s="55"/>
      <c r="AJ157" s="55"/>
      <c r="AK157" s="55"/>
      <c r="AL157" s="55"/>
      <c r="AM157" s="63"/>
      <c r="AN157" s="63"/>
      <c r="AO157" s="63"/>
      <c r="AP157" s="63"/>
      <c r="AQ157" s="63"/>
    </row>
    <row r="158" spans="1:43" s="33" customFormat="1" x14ac:dyDescent="0.2">
      <c r="A158" s="29"/>
      <c r="B158" s="29"/>
      <c r="C158" s="30"/>
      <c r="D158" s="29"/>
      <c r="E158" s="29"/>
      <c r="F158" s="29"/>
      <c r="G158" s="29"/>
      <c r="H158" s="29"/>
      <c r="N158" s="78"/>
      <c r="Q158" s="35"/>
      <c r="R158" s="63"/>
      <c r="S158" s="64"/>
      <c r="T158" s="55"/>
      <c r="U158" s="55"/>
      <c r="W158" s="63"/>
      <c r="AB158" s="176"/>
      <c r="AC158" s="176"/>
      <c r="AD158" s="63"/>
      <c r="AE158" s="63"/>
      <c r="AF158" s="63"/>
      <c r="AG158" s="63"/>
      <c r="AH158" s="64"/>
      <c r="AI158" s="55"/>
      <c r="AJ158" s="55"/>
      <c r="AK158" s="55"/>
      <c r="AL158" s="55"/>
      <c r="AM158" s="63"/>
      <c r="AN158" s="63"/>
      <c r="AO158" s="63"/>
      <c r="AP158" s="63"/>
      <c r="AQ158" s="63"/>
    </row>
    <row r="159" spans="1:43" s="33" customFormat="1" x14ac:dyDescent="0.2">
      <c r="A159" s="29"/>
      <c r="B159" s="29"/>
      <c r="C159" s="30"/>
      <c r="D159" s="29"/>
      <c r="E159" s="29"/>
      <c r="F159" s="29"/>
      <c r="G159" s="29"/>
      <c r="H159" s="29"/>
      <c r="N159" s="78"/>
      <c r="Q159" s="35"/>
      <c r="R159" s="63"/>
      <c r="S159" s="64"/>
      <c r="T159" s="55"/>
      <c r="U159" s="55"/>
      <c r="W159" s="63"/>
      <c r="AB159" s="176"/>
      <c r="AC159" s="176"/>
      <c r="AD159" s="63"/>
      <c r="AE159" s="63"/>
      <c r="AF159" s="63"/>
      <c r="AG159" s="63"/>
      <c r="AH159" s="64"/>
      <c r="AI159" s="55"/>
      <c r="AJ159" s="55"/>
      <c r="AK159" s="55"/>
      <c r="AL159" s="55"/>
      <c r="AM159" s="63"/>
      <c r="AN159" s="63"/>
      <c r="AO159" s="63"/>
      <c r="AP159" s="63"/>
      <c r="AQ159" s="63"/>
    </row>
    <row r="160" spans="1:43" s="33" customFormat="1" x14ac:dyDescent="0.2">
      <c r="A160" s="29"/>
      <c r="B160" s="29"/>
      <c r="C160" s="30"/>
      <c r="D160" s="29"/>
      <c r="E160" s="29"/>
      <c r="F160" s="29"/>
      <c r="G160" s="29"/>
      <c r="H160" s="29"/>
      <c r="N160" s="78"/>
      <c r="Q160" s="35"/>
      <c r="R160" s="63"/>
      <c r="S160" s="64"/>
      <c r="T160" s="55"/>
      <c r="U160" s="55"/>
      <c r="W160" s="63"/>
      <c r="AB160" s="176"/>
      <c r="AC160" s="176"/>
      <c r="AD160" s="63"/>
      <c r="AE160" s="63"/>
      <c r="AF160" s="63"/>
      <c r="AG160" s="63"/>
      <c r="AH160" s="64"/>
      <c r="AI160" s="55"/>
      <c r="AJ160" s="55"/>
      <c r="AK160" s="55"/>
      <c r="AL160" s="55"/>
      <c r="AM160" s="63"/>
      <c r="AN160" s="63"/>
      <c r="AO160" s="63"/>
      <c r="AP160" s="63"/>
      <c r="AQ160" s="63"/>
    </row>
    <row r="161" spans="1:43" s="33" customFormat="1" x14ac:dyDescent="0.2">
      <c r="A161" s="29"/>
      <c r="B161" s="29"/>
      <c r="C161" s="30"/>
      <c r="D161" s="29"/>
      <c r="E161" s="29"/>
      <c r="F161" s="29"/>
      <c r="G161" s="29"/>
      <c r="H161" s="29"/>
      <c r="N161" s="78"/>
      <c r="Q161" s="35"/>
      <c r="R161" s="63"/>
      <c r="S161" s="64"/>
      <c r="T161" s="55"/>
      <c r="U161" s="55"/>
      <c r="W161" s="63"/>
      <c r="AB161" s="176"/>
      <c r="AC161" s="176"/>
      <c r="AD161" s="63"/>
      <c r="AE161" s="63"/>
      <c r="AF161" s="63"/>
      <c r="AG161" s="63"/>
      <c r="AH161" s="64"/>
      <c r="AI161" s="55"/>
      <c r="AJ161" s="55"/>
      <c r="AK161" s="55"/>
      <c r="AL161" s="55"/>
      <c r="AM161" s="63"/>
      <c r="AN161" s="63"/>
      <c r="AO161" s="63"/>
      <c r="AP161" s="63"/>
      <c r="AQ161" s="63"/>
    </row>
    <row r="162" spans="1:43" s="33" customFormat="1" x14ac:dyDescent="0.2">
      <c r="A162" s="29"/>
      <c r="B162" s="29"/>
      <c r="C162" s="30"/>
      <c r="D162" s="29"/>
      <c r="E162" s="29"/>
      <c r="F162" s="29"/>
      <c r="G162" s="29"/>
      <c r="H162" s="29"/>
      <c r="N162" s="78"/>
      <c r="Q162" s="35"/>
      <c r="R162" s="63"/>
      <c r="S162" s="64"/>
      <c r="T162" s="55"/>
      <c r="U162" s="55"/>
      <c r="W162" s="63"/>
      <c r="AB162" s="176"/>
      <c r="AC162" s="176"/>
      <c r="AD162" s="63"/>
      <c r="AE162" s="63"/>
      <c r="AF162" s="63"/>
      <c r="AG162" s="63"/>
      <c r="AH162" s="64"/>
      <c r="AI162" s="55"/>
      <c r="AJ162" s="55"/>
      <c r="AK162" s="55"/>
      <c r="AL162" s="55"/>
      <c r="AM162" s="63"/>
      <c r="AN162" s="63"/>
      <c r="AO162" s="63"/>
      <c r="AP162" s="63"/>
      <c r="AQ162" s="63"/>
    </row>
    <row r="163" spans="1:43" s="33" customFormat="1" x14ac:dyDescent="0.2">
      <c r="A163" s="29"/>
      <c r="B163" s="29"/>
      <c r="C163" s="30"/>
      <c r="D163" s="29"/>
      <c r="E163" s="29"/>
      <c r="F163" s="29"/>
      <c r="G163" s="29"/>
      <c r="H163" s="29"/>
      <c r="N163" s="78"/>
      <c r="Q163" s="35"/>
      <c r="R163" s="63"/>
      <c r="S163" s="64"/>
      <c r="T163" s="55"/>
      <c r="U163" s="55"/>
      <c r="W163" s="63"/>
      <c r="AB163" s="176"/>
      <c r="AC163" s="176"/>
      <c r="AD163" s="63"/>
      <c r="AE163" s="63"/>
      <c r="AF163" s="63"/>
      <c r="AG163" s="63"/>
      <c r="AH163" s="64"/>
      <c r="AI163" s="55"/>
      <c r="AJ163" s="55"/>
      <c r="AK163" s="55"/>
      <c r="AL163" s="55"/>
      <c r="AM163" s="63"/>
      <c r="AN163" s="63"/>
      <c r="AO163" s="63"/>
      <c r="AP163" s="63"/>
      <c r="AQ163" s="63"/>
    </row>
    <row r="164" spans="1:43" s="33" customFormat="1" x14ac:dyDescent="0.2">
      <c r="A164" s="29"/>
      <c r="B164" s="29"/>
      <c r="C164" s="30"/>
      <c r="D164" s="29"/>
      <c r="E164" s="29"/>
      <c r="F164" s="29"/>
      <c r="G164" s="29"/>
      <c r="H164" s="29"/>
      <c r="N164" s="78"/>
      <c r="Q164" s="35"/>
      <c r="R164" s="63"/>
      <c r="S164" s="64"/>
      <c r="T164" s="55"/>
      <c r="U164" s="55"/>
      <c r="W164" s="63"/>
      <c r="AB164" s="176"/>
      <c r="AC164" s="176"/>
      <c r="AD164" s="63"/>
      <c r="AE164" s="63"/>
      <c r="AF164" s="63"/>
      <c r="AG164" s="63"/>
      <c r="AH164" s="64"/>
      <c r="AI164" s="55"/>
      <c r="AJ164" s="55"/>
      <c r="AK164" s="55"/>
      <c r="AL164" s="55"/>
      <c r="AM164" s="63"/>
      <c r="AN164" s="63"/>
      <c r="AO164" s="63"/>
      <c r="AP164" s="63"/>
      <c r="AQ164" s="63"/>
    </row>
    <row r="165" spans="1:43" s="33" customFormat="1" x14ac:dyDescent="0.2">
      <c r="A165" s="29"/>
      <c r="B165" s="29"/>
      <c r="C165" s="30"/>
      <c r="D165" s="29"/>
      <c r="E165" s="29"/>
      <c r="F165" s="29"/>
      <c r="G165" s="29"/>
      <c r="H165" s="29"/>
      <c r="N165" s="78"/>
      <c r="Q165" s="35"/>
      <c r="R165" s="63"/>
      <c r="S165" s="64"/>
      <c r="T165" s="55"/>
      <c r="U165" s="55"/>
      <c r="W165" s="63"/>
      <c r="AB165" s="176"/>
      <c r="AC165" s="176"/>
      <c r="AD165" s="63"/>
      <c r="AE165" s="63"/>
      <c r="AF165" s="63"/>
      <c r="AG165" s="63"/>
      <c r="AH165" s="64"/>
      <c r="AI165" s="55"/>
      <c r="AJ165" s="55"/>
      <c r="AK165" s="55"/>
      <c r="AL165" s="55"/>
      <c r="AM165" s="63"/>
      <c r="AN165" s="63"/>
      <c r="AO165" s="63"/>
      <c r="AP165" s="63"/>
      <c r="AQ165" s="63"/>
    </row>
    <row r="166" spans="1:43" s="33" customFormat="1" x14ac:dyDescent="0.2">
      <c r="A166" s="29"/>
      <c r="B166" s="29"/>
      <c r="C166" s="30"/>
      <c r="D166" s="29"/>
      <c r="E166" s="29"/>
      <c r="F166" s="29"/>
      <c r="G166" s="29"/>
      <c r="H166" s="29"/>
      <c r="N166" s="78"/>
      <c r="Q166" s="35"/>
      <c r="R166" s="63"/>
      <c r="S166" s="64"/>
      <c r="T166" s="55"/>
      <c r="U166" s="55"/>
      <c r="W166" s="63"/>
      <c r="AB166" s="176"/>
      <c r="AC166" s="176"/>
      <c r="AD166" s="63"/>
      <c r="AE166" s="63"/>
      <c r="AF166" s="63"/>
      <c r="AG166" s="63"/>
      <c r="AH166" s="64"/>
      <c r="AI166" s="55"/>
      <c r="AJ166" s="55"/>
      <c r="AK166" s="55"/>
      <c r="AL166" s="55"/>
      <c r="AM166" s="63"/>
      <c r="AN166" s="63"/>
      <c r="AO166" s="63"/>
      <c r="AP166" s="63"/>
      <c r="AQ166" s="63"/>
    </row>
    <row r="167" spans="1:43" s="33" customFormat="1" x14ac:dyDescent="0.2">
      <c r="A167" s="29"/>
      <c r="B167" s="29"/>
      <c r="C167" s="30"/>
      <c r="D167" s="29"/>
      <c r="E167" s="29"/>
      <c r="F167" s="29"/>
      <c r="G167" s="29"/>
      <c r="H167" s="29"/>
      <c r="N167" s="78"/>
      <c r="Q167" s="35"/>
      <c r="R167" s="63"/>
      <c r="S167" s="64"/>
      <c r="T167" s="55"/>
      <c r="U167" s="55"/>
      <c r="W167" s="63"/>
      <c r="AB167" s="176"/>
      <c r="AC167" s="176"/>
      <c r="AD167" s="63"/>
      <c r="AE167" s="63"/>
      <c r="AF167" s="63"/>
      <c r="AG167" s="63"/>
      <c r="AH167" s="64"/>
      <c r="AI167" s="55"/>
      <c r="AJ167" s="55"/>
      <c r="AK167" s="55"/>
      <c r="AL167" s="55"/>
      <c r="AM167" s="63"/>
      <c r="AN167" s="63"/>
      <c r="AO167" s="63"/>
      <c r="AP167" s="63"/>
      <c r="AQ167" s="63"/>
    </row>
    <row r="168" spans="1:43" s="33" customFormat="1" x14ac:dyDescent="0.2">
      <c r="A168" s="29"/>
      <c r="B168" s="29"/>
      <c r="C168" s="30"/>
      <c r="D168" s="29"/>
      <c r="E168" s="29"/>
      <c r="F168" s="29"/>
      <c r="G168" s="29"/>
      <c r="H168" s="29"/>
      <c r="N168" s="78"/>
      <c r="Q168" s="35"/>
      <c r="R168" s="63"/>
      <c r="S168" s="64"/>
      <c r="T168" s="55"/>
      <c r="U168" s="55"/>
      <c r="W168" s="63"/>
      <c r="AB168" s="176"/>
      <c r="AC168" s="176"/>
      <c r="AD168" s="63"/>
      <c r="AE168" s="63"/>
      <c r="AF168" s="63"/>
      <c r="AG168" s="63"/>
      <c r="AH168" s="64"/>
      <c r="AI168" s="55"/>
      <c r="AJ168" s="55"/>
      <c r="AK168" s="55"/>
      <c r="AL168" s="55"/>
      <c r="AM168" s="63"/>
      <c r="AN168" s="63"/>
      <c r="AO168" s="63"/>
      <c r="AP168" s="63"/>
      <c r="AQ168" s="63"/>
    </row>
    <row r="169" spans="1:43" s="33" customFormat="1" x14ac:dyDescent="0.2">
      <c r="A169" s="29"/>
      <c r="B169" s="29"/>
      <c r="C169" s="30"/>
      <c r="D169" s="29"/>
      <c r="E169" s="29"/>
      <c r="F169" s="29"/>
      <c r="G169" s="29"/>
      <c r="H169" s="29"/>
      <c r="N169" s="78"/>
      <c r="Q169" s="35"/>
      <c r="R169" s="63"/>
      <c r="S169" s="64"/>
      <c r="T169" s="55"/>
      <c r="U169" s="55"/>
      <c r="W169" s="63"/>
      <c r="AB169" s="176"/>
      <c r="AC169" s="176"/>
      <c r="AD169" s="63"/>
      <c r="AE169" s="63"/>
      <c r="AF169" s="63"/>
      <c r="AG169" s="63"/>
      <c r="AH169" s="64"/>
      <c r="AI169" s="55"/>
      <c r="AJ169" s="55"/>
      <c r="AK169" s="55"/>
      <c r="AL169" s="55"/>
      <c r="AM169" s="63"/>
      <c r="AN169" s="63"/>
      <c r="AO169" s="63"/>
      <c r="AP169" s="63"/>
      <c r="AQ169" s="63"/>
    </row>
    <row r="170" spans="1:43" s="33" customFormat="1" x14ac:dyDescent="0.2">
      <c r="A170" s="29"/>
      <c r="B170" s="29"/>
      <c r="C170" s="30"/>
      <c r="D170" s="29"/>
      <c r="E170" s="29"/>
      <c r="F170" s="29"/>
      <c r="G170" s="29"/>
      <c r="H170" s="29"/>
      <c r="N170" s="78"/>
      <c r="Q170" s="35"/>
      <c r="R170" s="63"/>
      <c r="S170" s="64"/>
      <c r="T170" s="55"/>
      <c r="U170" s="55"/>
      <c r="W170" s="63"/>
      <c r="AB170" s="176"/>
      <c r="AC170" s="176"/>
      <c r="AD170" s="63"/>
      <c r="AE170" s="63"/>
      <c r="AF170" s="63"/>
      <c r="AG170" s="63"/>
      <c r="AH170" s="64"/>
      <c r="AI170" s="55"/>
      <c r="AJ170" s="55"/>
      <c r="AK170" s="55"/>
      <c r="AL170" s="55"/>
      <c r="AM170" s="63"/>
      <c r="AN170" s="63"/>
      <c r="AO170" s="63"/>
      <c r="AP170" s="63"/>
      <c r="AQ170" s="63"/>
    </row>
    <row r="171" spans="1:43" s="33" customFormat="1" x14ac:dyDescent="0.2">
      <c r="A171" s="29"/>
      <c r="B171" s="29"/>
      <c r="C171" s="30"/>
      <c r="D171" s="29"/>
      <c r="E171" s="29"/>
      <c r="F171" s="29"/>
      <c r="G171" s="29"/>
      <c r="H171" s="29"/>
      <c r="N171" s="78"/>
      <c r="Q171" s="35"/>
      <c r="R171" s="63"/>
      <c r="S171" s="64"/>
      <c r="T171" s="55"/>
      <c r="U171" s="55"/>
      <c r="W171" s="63"/>
      <c r="AB171" s="176"/>
      <c r="AC171" s="176"/>
      <c r="AD171" s="63"/>
      <c r="AE171" s="63"/>
      <c r="AF171" s="63"/>
      <c r="AG171" s="63"/>
      <c r="AH171" s="64"/>
      <c r="AI171" s="55"/>
      <c r="AJ171" s="55"/>
      <c r="AK171" s="55"/>
      <c r="AL171" s="55"/>
      <c r="AM171" s="63"/>
      <c r="AN171" s="63"/>
      <c r="AO171" s="63"/>
      <c r="AP171" s="63"/>
      <c r="AQ171" s="63"/>
    </row>
    <row r="172" spans="1:43" s="33" customFormat="1" x14ac:dyDescent="0.2">
      <c r="A172" s="29"/>
      <c r="B172" s="29"/>
      <c r="C172" s="30"/>
      <c r="D172" s="29"/>
      <c r="E172" s="29"/>
      <c r="F172" s="29"/>
      <c r="G172" s="29"/>
      <c r="H172" s="29"/>
      <c r="N172" s="78"/>
      <c r="Q172" s="35"/>
      <c r="R172" s="63"/>
      <c r="S172" s="64"/>
      <c r="T172" s="55"/>
      <c r="U172" s="55"/>
      <c r="W172" s="63"/>
      <c r="AB172" s="176"/>
      <c r="AC172" s="176"/>
      <c r="AD172" s="63"/>
      <c r="AE172" s="63"/>
      <c r="AF172" s="63"/>
      <c r="AG172" s="63"/>
      <c r="AH172" s="64"/>
      <c r="AI172" s="55"/>
      <c r="AJ172" s="55"/>
      <c r="AK172" s="55"/>
      <c r="AL172" s="55"/>
      <c r="AM172" s="63"/>
      <c r="AN172" s="63"/>
      <c r="AO172" s="63"/>
      <c r="AP172" s="63"/>
      <c r="AQ172" s="63"/>
    </row>
    <row r="173" spans="1:43" s="33" customFormat="1" x14ac:dyDescent="0.2">
      <c r="A173" s="29"/>
      <c r="B173" s="29"/>
      <c r="C173" s="30"/>
      <c r="D173" s="29"/>
      <c r="E173" s="29"/>
      <c r="F173" s="29"/>
      <c r="G173" s="29"/>
      <c r="H173" s="29"/>
      <c r="N173" s="78"/>
      <c r="Q173" s="35"/>
      <c r="R173" s="63"/>
      <c r="S173" s="64"/>
      <c r="T173" s="55"/>
      <c r="U173" s="55"/>
      <c r="W173" s="63"/>
      <c r="AB173" s="176"/>
      <c r="AC173" s="176"/>
      <c r="AD173" s="63"/>
      <c r="AE173" s="63"/>
      <c r="AF173" s="63"/>
      <c r="AG173" s="63"/>
      <c r="AH173" s="64"/>
      <c r="AI173" s="55"/>
      <c r="AJ173" s="55"/>
      <c r="AK173" s="55"/>
      <c r="AL173" s="55"/>
      <c r="AM173" s="63"/>
      <c r="AN173" s="63"/>
      <c r="AO173" s="63"/>
      <c r="AP173" s="63"/>
      <c r="AQ173" s="63"/>
    </row>
    <row r="174" spans="1:43" s="33" customFormat="1" x14ac:dyDescent="0.2">
      <c r="A174" s="29"/>
      <c r="B174" s="29"/>
      <c r="C174" s="30"/>
      <c r="D174" s="29"/>
      <c r="E174" s="29"/>
      <c r="F174" s="29"/>
      <c r="G174" s="29"/>
      <c r="H174" s="29"/>
      <c r="N174" s="78"/>
      <c r="Q174" s="35"/>
      <c r="R174" s="63"/>
      <c r="S174" s="64"/>
      <c r="T174" s="55"/>
      <c r="U174" s="55"/>
      <c r="W174" s="63"/>
      <c r="AB174" s="176"/>
      <c r="AC174" s="176"/>
      <c r="AD174" s="63"/>
      <c r="AE174" s="63"/>
      <c r="AF174" s="63"/>
      <c r="AG174" s="63"/>
      <c r="AH174" s="64"/>
      <c r="AI174" s="55"/>
      <c r="AJ174" s="55"/>
      <c r="AK174" s="55"/>
      <c r="AL174" s="55"/>
      <c r="AM174" s="63"/>
      <c r="AN174" s="63"/>
      <c r="AO174" s="63"/>
      <c r="AP174" s="63"/>
      <c r="AQ174" s="63"/>
    </row>
    <row r="175" spans="1:43" s="33" customFormat="1" x14ac:dyDescent="0.2">
      <c r="A175" s="29"/>
      <c r="B175" s="29"/>
      <c r="C175" s="30"/>
      <c r="D175" s="29"/>
      <c r="E175" s="29"/>
      <c r="F175" s="29"/>
      <c r="G175" s="29"/>
      <c r="H175" s="29"/>
      <c r="N175" s="78"/>
      <c r="Q175" s="35"/>
      <c r="R175" s="63"/>
      <c r="S175" s="64"/>
      <c r="T175" s="55"/>
      <c r="U175" s="55"/>
      <c r="W175" s="63"/>
      <c r="AB175" s="176"/>
      <c r="AC175" s="176"/>
      <c r="AD175" s="63"/>
      <c r="AE175" s="63"/>
      <c r="AF175" s="63"/>
      <c r="AG175" s="63"/>
      <c r="AH175" s="64"/>
      <c r="AI175" s="55"/>
      <c r="AJ175" s="55"/>
      <c r="AK175" s="55"/>
      <c r="AL175" s="55"/>
      <c r="AM175" s="63"/>
      <c r="AN175" s="63"/>
      <c r="AO175" s="63"/>
      <c r="AP175" s="63"/>
      <c r="AQ175" s="63"/>
    </row>
    <row r="176" spans="1:43" s="33" customFormat="1" x14ac:dyDescent="0.2">
      <c r="A176" s="29"/>
      <c r="B176" s="29"/>
      <c r="C176" s="30"/>
      <c r="D176" s="29"/>
      <c r="E176" s="29"/>
      <c r="F176" s="29"/>
      <c r="G176" s="29"/>
      <c r="H176" s="29"/>
      <c r="N176" s="78"/>
      <c r="Q176" s="35"/>
      <c r="R176" s="63"/>
      <c r="S176" s="64"/>
      <c r="T176" s="55"/>
      <c r="U176" s="55"/>
      <c r="W176" s="63"/>
      <c r="AB176" s="176"/>
      <c r="AC176" s="176"/>
      <c r="AD176" s="63"/>
      <c r="AE176" s="63"/>
      <c r="AF176" s="63"/>
      <c r="AG176" s="63"/>
      <c r="AH176" s="64"/>
      <c r="AI176" s="55"/>
      <c r="AJ176" s="55"/>
      <c r="AK176" s="55"/>
      <c r="AL176" s="55"/>
      <c r="AM176" s="63"/>
      <c r="AN176" s="63"/>
      <c r="AO176" s="63"/>
      <c r="AP176" s="63"/>
      <c r="AQ176" s="63"/>
    </row>
    <row r="177" spans="1:43" s="33" customFormat="1" x14ac:dyDescent="0.2">
      <c r="A177" s="29"/>
      <c r="B177" s="29"/>
      <c r="C177" s="30"/>
      <c r="D177" s="29"/>
      <c r="E177" s="29"/>
      <c r="F177" s="29"/>
      <c r="G177" s="29"/>
      <c r="H177" s="29"/>
      <c r="N177" s="78"/>
      <c r="Q177" s="35"/>
      <c r="R177" s="63"/>
      <c r="S177" s="64"/>
      <c r="T177" s="55"/>
      <c r="U177" s="55"/>
      <c r="W177" s="63"/>
      <c r="AB177" s="176"/>
      <c r="AC177" s="176"/>
      <c r="AD177" s="63"/>
      <c r="AE177" s="63"/>
      <c r="AF177" s="63"/>
      <c r="AG177" s="63"/>
      <c r="AH177" s="64"/>
      <c r="AI177" s="55"/>
      <c r="AJ177" s="55"/>
      <c r="AK177" s="55"/>
      <c r="AL177" s="55"/>
      <c r="AM177" s="63"/>
      <c r="AN177" s="63"/>
      <c r="AO177" s="63"/>
      <c r="AP177" s="63"/>
      <c r="AQ177" s="63"/>
    </row>
    <row r="178" spans="1:43" s="33" customFormat="1" x14ac:dyDescent="0.2">
      <c r="A178" s="29"/>
      <c r="B178" s="29"/>
      <c r="C178" s="30"/>
      <c r="D178" s="29"/>
      <c r="E178" s="29"/>
      <c r="F178" s="29"/>
      <c r="G178" s="29"/>
      <c r="H178" s="29"/>
      <c r="N178" s="78"/>
      <c r="Q178" s="35"/>
      <c r="R178" s="63"/>
      <c r="S178" s="64"/>
      <c r="T178" s="55"/>
      <c r="U178" s="55"/>
      <c r="W178" s="63"/>
      <c r="AB178" s="176"/>
      <c r="AC178" s="176"/>
      <c r="AD178" s="63"/>
      <c r="AE178" s="63"/>
      <c r="AF178" s="63"/>
      <c r="AG178" s="63"/>
      <c r="AH178" s="64"/>
      <c r="AI178" s="55"/>
      <c r="AJ178" s="55"/>
      <c r="AK178" s="55"/>
      <c r="AL178" s="55"/>
      <c r="AM178" s="63"/>
      <c r="AN178" s="63"/>
      <c r="AO178" s="63"/>
      <c r="AP178" s="63"/>
      <c r="AQ178" s="63"/>
    </row>
    <row r="179" spans="1:43" s="33" customFormat="1" x14ac:dyDescent="0.2">
      <c r="A179" s="29"/>
      <c r="B179" s="29"/>
      <c r="C179" s="30"/>
      <c r="D179" s="29"/>
      <c r="E179" s="29"/>
      <c r="F179" s="29"/>
      <c r="G179" s="29"/>
      <c r="H179" s="29"/>
      <c r="N179" s="78"/>
      <c r="Q179" s="35"/>
      <c r="R179" s="63"/>
      <c r="S179" s="64"/>
      <c r="T179" s="55"/>
      <c r="U179" s="55"/>
      <c r="W179" s="63"/>
      <c r="AB179" s="176"/>
      <c r="AC179" s="176"/>
      <c r="AD179" s="63"/>
      <c r="AE179" s="63"/>
      <c r="AF179" s="63"/>
      <c r="AG179" s="63"/>
      <c r="AH179" s="64"/>
      <c r="AI179" s="55"/>
      <c r="AJ179" s="55"/>
      <c r="AK179" s="55"/>
      <c r="AL179" s="55"/>
      <c r="AM179" s="63"/>
      <c r="AN179" s="63"/>
      <c r="AO179" s="63"/>
      <c r="AP179" s="63"/>
      <c r="AQ179" s="63"/>
    </row>
    <row r="180" spans="1:43" s="33" customFormat="1" x14ac:dyDescent="0.2">
      <c r="A180" s="29"/>
      <c r="B180" s="29"/>
      <c r="C180" s="30"/>
      <c r="D180" s="29"/>
      <c r="E180" s="29"/>
      <c r="F180" s="29"/>
      <c r="G180" s="29"/>
      <c r="H180" s="29"/>
      <c r="N180" s="78"/>
      <c r="Q180" s="35"/>
      <c r="R180" s="63"/>
      <c r="S180" s="64"/>
      <c r="T180" s="55"/>
      <c r="U180" s="55"/>
      <c r="W180" s="63"/>
      <c r="AB180" s="176"/>
      <c r="AC180" s="176"/>
      <c r="AD180" s="63"/>
      <c r="AE180" s="63"/>
      <c r="AF180" s="63"/>
      <c r="AG180" s="63"/>
      <c r="AH180" s="64"/>
      <c r="AI180" s="55"/>
      <c r="AJ180" s="55"/>
      <c r="AK180" s="55"/>
      <c r="AL180" s="55"/>
      <c r="AM180" s="63"/>
      <c r="AN180" s="63"/>
      <c r="AO180" s="63"/>
      <c r="AP180" s="63"/>
      <c r="AQ180" s="63"/>
    </row>
    <row r="181" spans="1:43" s="33" customFormat="1" x14ac:dyDescent="0.2">
      <c r="A181" s="29"/>
      <c r="B181" s="29"/>
      <c r="C181" s="30"/>
      <c r="D181" s="29"/>
      <c r="E181" s="29"/>
      <c r="F181" s="29"/>
      <c r="G181" s="29"/>
      <c r="H181" s="29"/>
      <c r="N181" s="78"/>
      <c r="Q181" s="35"/>
      <c r="R181" s="63"/>
      <c r="S181" s="64"/>
      <c r="T181" s="55"/>
      <c r="U181" s="55"/>
      <c r="W181" s="63"/>
      <c r="AB181" s="176"/>
      <c r="AC181" s="176"/>
      <c r="AD181" s="63"/>
      <c r="AE181" s="63"/>
      <c r="AF181" s="63"/>
      <c r="AG181" s="63"/>
      <c r="AH181" s="64"/>
      <c r="AI181" s="55"/>
      <c r="AJ181" s="55"/>
      <c r="AK181" s="55"/>
      <c r="AL181" s="55"/>
      <c r="AM181" s="63"/>
      <c r="AN181" s="63"/>
      <c r="AO181" s="63"/>
      <c r="AP181" s="63"/>
      <c r="AQ181" s="63"/>
    </row>
    <row r="182" spans="1:43" s="33" customFormat="1" x14ac:dyDescent="0.2">
      <c r="A182" s="29"/>
      <c r="B182" s="29"/>
      <c r="C182" s="30"/>
      <c r="D182" s="29"/>
      <c r="E182" s="29"/>
      <c r="F182" s="29"/>
      <c r="G182" s="29"/>
      <c r="H182" s="29"/>
      <c r="N182" s="78"/>
      <c r="Q182" s="35"/>
      <c r="R182" s="63"/>
      <c r="S182" s="64"/>
      <c r="T182" s="55"/>
      <c r="U182" s="55"/>
      <c r="W182" s="63"/>
      <c r="AB182" s="176"/>
      <c r="AC182" s="176"/>
      <c r="AD182" s="63"/>
      <c r="AE182" s="63"/>
      <c r="AF182" s="63"/>
      <c r="AG182" s="63"/>
      <c r="AH182" s="64"/>
      <c r="AI182" s="55"/>
      <c r="AJ182" s="55"/>
      <c r="AK182" s="55"/>
      <c r="AL182" s="55"/>
      <c r="AM182" s="63"/>
      <c r="AN182" s="63"/>
      <c r="AO182" s="63"/>
      <c r="AP182" s="63"/>
      <c r="AQ182" s="63"/>
    </row>
    <row r="183" spans="1:43" s="33" customFormat="1" x14ac:dyDescent="0.2">
      <c r="A183" s="29"/>
      <c r="B183" s="29"/>
      <c r="C183" s="30"/>
      <c r="D183" s="29"/>
      <c r="E183" s="29"/>
      <c r="F183" s="29"/>
      <c r="G183" s="29"/>
      <c r="H183" s="29"/>
      <c r="N183" s="78"/>
      <c r="Q183" s="35"/>
      <c r="R183" s="63"/>
      <c r="S183" s="64"/>
      <c r="T183" s="55"/>
      <c r="U183" s="55"/>
      <c r="W183" s="63"/>
      <c r="AB183" s="176"/>
      <c r="AC183" s="176"/>
      <c r="AD183" s="63"/>
      <c r="AE183" s="63"/>
      <c r="AF183" s="63"/>
      <c r="AG183" s="63"/>
      <c r="AH183" s="64"/>
      <c r="AI183" s="55"/>
      <c r="AJ183" s="55"/>
      <c r="AK183" s="55"/>
      <c r="AL183" s="55"/>
      <c r="AM183" s="63"/>
      <c r="AN183" s="63"/>
      <c r="AO183" s="63"/>
      <c r="AP183" s="63"/>
      <c r="AQ183" s="63"/>
    </row>
    <row r="184" spans="1:43" s="33" customFormat="1" x14ac:dyDescent="0.2">
      <c r="A184" s="29"/>
      <c r="B184" s="29"/>
      <c r="C184" s="30"/>
      <c r="D184" s="29"/>
      <c r="E184" s="29"/>
      <c r="F184" s="29"/>
      <c r="G184" s="29"/>
      <c r="H184" s="29"/>
      <c r="N184" s="78"/>
      <c r="Q184" s="35"/>
      <c r="R184" s="63"/>
      <c r="S184" s="64"/>
      <c r="T184" s="55"/>
      <c r="U184" s="55"/>
      <c r="W184" s="63"/>
      <c r="AB184" s="176"/>
      <c r="AC184" s="176"/>
      <c r="AD184" s="63"/>
      <c r="AE184" s="63"/>
      <c r="AF184" s="63"/>
      <c r="AG184" s="63"/>
      <c r="AH184" s="64"/>
      <c r="AI184" s="55"/>
      <c r="AJ184" s="55"/>
      <c r="AK184" s="55"/>
      <c r="AL184" s="55"/>
      <c r="AM184" s="63"/>
      <c r="AN184" s="63"/>
      <c r="AO184" s="63"/>
      <c r="AP184" s="63"/>
      <c r="AQ184" s="63"/>
    </row>
    <row r="185" spans="1:43" s="33" customFormat="1" x14ac:dyDescent="0.2">
      <c r="A185" s="29"/>
      <c r="B185" s="29"/>
      <c r="C185" s="30"/>
      <c r="D185" s="29"/>
      <c r="E185" s="29"/>
      <c r="F185" s="29"/>
      <c r="G185" s="29"/>
      <c r="H185" s="29"/>
      <c r="N185" s="78"/>
      <c r="Q185" s="35"/>
      <c r="R185" s="63"/>
      <c r="S185" s="64"/>
      <c r="T185" s="55"/>
      <c r="U185" s="55"/>
      <c r="W185" s="63"/>
      <c r="AB185" s="176"/>
      <c r="AC185" s="176"/>
      <c r="AD185" s="63"/>
      <c r="AE185" s="63"/>
      <c r="AF185" s="63"/>
      <c r="AG185" s="63"/>
      <c r="AH185" s="64"/>
      <c r="AI185" s="55"/>
      <c r="AJ185" s="55"/>
      <c r="AK185" s="55"/>
      <c r="AL185" s="55"/>
      <c r="AM185" s="63"/>
      <c r="AN185" s="63"/>
      <c r="AO185" s="63"/>
      <c r="AP185" s="63"/>
      <c r="AQ185" s="63"/>
    </row>
    <row r="186" spans="1:43" s="33" customFormat="1" x14ac:dyDescent="0.2">
      <c r="A186" s="29"/>
      <c r="B186" s="29"/>
      <c r="C186" s="30"/>
      <c r="D186" s="29"/>
      <c r="E186" s="29"/>
      <c r="F186" s="29"/>
      <c r="G186" s="29"/>
      <c r="H186" s="29"/>
      <c r="N186" s="78"/>
      <c r="Q186" s="35"/>
      <c r="R186" s="63"/>
      <c r="S186" s="64"/>
      <c r="T186" s="55"/>
      <c r="U186" s="55"/>
      <c r="W186" s="63"/>
      <c r="AB186" s="176"/>
      <c r="AC186" s="176"/>
      <c r="AD186" s="63"/>
      <c r="AE186" s="63"/>
      <c r="AF186" s="63"/>
      <c r="AG186" s="63"/>
      <c r="AH186" s="64"/>
      <c r="AI186" s="55"/>
      <c r="AJ186" s="55"/>
      <c r="AK186" s="55"/>
      <c r="AL186" s="55"/>
      <c r="AM186" s="63"/>
      <c r="AN186" s="63"/>
      <c r="AO186" s="63"/>
      <c r="AP186" s="63"/>
      <c r="AQ186" s="63"/>
    </row>
    <row r="187" spans="1:43" s="33" customFormat="1" x14ac:dyDescent="0.2">
      <c r="A187" s="29"/>
      <c r="B187" s="29"/>
      <c r="C187" s="30"/>
      <c r="D187" s="29"/>
      <c r="E187" s="29"/>
      <c r="F187" s="29"/>
      <c r="G187" s="29"/>
      <c r="H187" s="29"/>
      <c r="N187" s="78"/>
      <c r="Q187" s="35"/>
      <c r="R187" s="63"/>
      <c r="S187" s="64"/>
      <c r="T187" s="55"/>
      <c r="U187" s="55"/>
      <c r="W187" s="63"/>
      <c r="AB187" s="176"/>
      <c r="AC187" s="176"/>
      <c r="AD187" s="63"/>
      <c r="AE187" s="63"/>
      <c r="AF187" s="63"/>
      <c r="AG187" s="63"/>
      <c r="AH187" s="64"/>
      <c r="AI187" s="55"/>
      <c r="AJ187" s="55"/>
      <c r="AK187" s="55"/>
      <c r="AL187" s="55"/>
      <c r="AM187" s="63"/>
      <c r="AN187" s="63"/>
      <c r="AO187" s="63"/>
      <c r="AP187" s="63"/>
      <c r="AQ187" s="63"/>
    </row>
    <row r="188" spans="1:43" s="33" customFormat="1" x14ac:dyDescent="0.2">
      <c r="A188" s="29"/>
      <c r="B188" s="29"/>
      <c r="C188" s="30"/>
      <c r="D188" s="29"/>
      <c r="E188" s="29"/>
      <c r="F188" s="29"/>
      <c r="G188" s="29"/>
      <c r="H188" s="29"/>
      <c r="N188" s="78"/>
      <c r="Q188" s="35"/>
      <c r="R188" s="63"/>
      <c r="S188" s="64"/>
      <c r="T188" s="55"/>
      <c r="U188" s="55"/>
      <c r="W188" s="63"/>
      <c r="AB188" s="176"/>
      <c r="AC188" s="176"/>
      <c r="AD188" s="63"/>
      <c r="AE188" s="63"/>
      <c r="AF188" s="63"/>
      <c r="AG188" s="63"/>
      <c r="AH188" s="64"/>
      <c r="AI188" s="55"/>
      <c r="AJ188" s="55"/>
      <c r="AK188" s="55"/>
      <c r="AL188" s="55"/>
      <c r="AM188" s="63"/>
      <c r="AN188" s="63"/>
      <c r="AO188" s="63"/>
      <c r="AP188" s="63"/>
      <c r="AQ188" s="63"/>
    </row>
    <row r="189" spans="1:43" s="33" customFormat="1" x14ac:dyDescent="0.2">
      <c r="A189" s="29"/>
      <c r="B189" s="29"/>
      <c r="C189" s="30"/>
      <c r="D189" s="29"/>
      <c r="E189" s="29"/>
      <c r="F189" s="29"/>
      <c r="G189" s="29"/>
      <c r="H189" s="29"/>
      <c r="N189" s="78"/>
      <c r="Q189" s="35"/>
      <c r="R189" s="63"/>
      <c r="S189" s="64"/>
      <c r="T189" s="55"/>
      <c r="U189" s="55"/>
      <c r="W189" s="63"/>
      <c r="AB189" s="176"/>
      <c r="AC189" s="176"/>
      <c r="AD189" s="63"/>
      <c r="AE189" s="63"/>
      <c r="AF189" s="63"/>
      <c r="AG189" s="63"/>
      <c r="AH189" s="64"/>
      <c r="AI189" s="55"/>
      <c r="AJ189" s="55"/>
      <c r="AK189" s="55"/>
      <c r="AL189" s="55"/>
      <c r="AM189" s="63"/>
      <c r="AN189" s="63"/>
      <c r="AO189" s="63"/>
      <c r="AP189" s="63"/>
      <c r="AQ189" s="63"/>
    </row>
    <row r="190" spans="1:43" s="33" customFormat="1" x14ac:dyDescent="0.2">
      <c r="A190" s="29"/>
      <c r="B190" s="29"/>
      <c r="C190" s="30"/>
      <c r="D190" s="29"/>
      <c r="E190" s="29"/>
      <c r="F190" s="29"/>
      <c r="G190" s="29"/>
      <c r="H190" s="29"/>
      <c r="N190" s="78"/>
      <c r="Q190" s="35"/>
      <c r="R190" s="63"/>
      <c r="S190" s="64"/>
      <c r="T190" s="55"/>
      <c r="U190" s="55"/>
      <c r="W190" s="63"/>
      <c r="AB190" s="176"/>
      <c r="AC190" s="176"/>
      <c r="AD190" s="63"/>
      <c r="AE190" s="63"/>
      <c r="AF190" s="63"/>
      <c r="AG190" s="63"/>
      <c r="AH190" s="64"/>
      <c r="AI190" s="55"/>
      <c r="AJ190" s="55"/>
      <c r="AK190" s="55"/>
      <c r="AL190" s="55"/>
      <c r="AM190" s="63"/>
      <c r="AN190" s="63"/>
      <c r="AO190" s="63"/>
      <c r="AP190" s="63"/>
      <c r="AQ190" s="63"/>
    </row>
    <row r="191" spans="1:43" s="33" customFormat="1" x14ac:dyDescent="0.2">
      <c r="A191" s="29"/>
      <c r="B191" s="29"/>
      <c r="C191" s="30"/>
      <c r="D191" s="29"/>
      <c r="E191" s="29"/>
      <c r="F191" s="29"/>
      <c r="G191" s="29"/>
      <c r="H191" s="29"/>
      <c r="N191" s="78"/>
      <c r="Q191" s="35"/>
      <c r="R191" s="63"/>
      <c r="S191" s="64"/>
      <c r="T191" s="55"/>
      <c r="U191" s="55"/>
      <c r="W191" s="63"/>
      <c r="AB191" s="176"/>
      <c r="AC191" s="176"/>
      <c r="AD191" s="63"/>
      <c r="AE191" s="63"/>
      <c r="AF191" s="63"/>
      <c r="AG191" s="63"/>
      <c r="AH191" s="64"/>
      <c r="AI191" s="55"/>
      <c r="AJ191" s="55"/>
      <c r="AK191" s="55"/>
      <c r="AL191" s="55"/>
      <c r="AM191" s="63"/>
      <c r="AN191" s="63"/>
      <c r="AO191" s="63"/>
      <c r="AP191" s="63"/>
      <c r="AQ191" s="63"/>
    </row>
    <row r="192" spans="1:43" s="33" customFormat="1" x14ac:dyDescent="0.2">
      <c r="A192" s="29"/>
      <c r="B192" s="29"/>
      <c r="C192" s="30"/>
      <c r="D192" s="29"/>
      <c r="E192" s="29"/>
      <c r="F192" s="29"/>
      <c r="G192" s="29"/>
      <c r="H192" s="29"/>
      <c r="N192" s="78"/>
      <c r="Q192" s="35"/>
      <c r="R192" s="63"/>
      <c r="S192" s="64"/>
      <c r="T192" s="55"/>
      <c r="U192" s="55"/>
      <c r="W192" s="63"/>
      <c r="AB192" s="176"/>
      <c r="AC192" s="176"/>
      <c r="AD192" s="63"/>
      <c r="AE192" s="63"/>
      <c r="AF192" s="63"/>
      <c r="AG192" s="63"/>
      <c r="AH192" s="64"/>
      <c r="AI192" s="55"/>
      <c r="AJ192" s="55"/>
      <c r="AK192" s="55"/>
      <c r="AL192" s="55"/>
      <c r="AM192" s="63"/>
      <c r="AN192" s="63"/>
      <c r="AO192" s="63"/>
      <c r="AP192" s="63"/>
      <c r="AQ192" s="63"/>
    </row>
    <row r="193" spans="1:43" s="33" customFormat="1" x14ac:dyDescent="0.2">
      <c r="A193" s="29"/>
      <c r="B193" s="29"/>
      <c r="C193" s="30"/>
      <c r="D193" s="29"/>
      <c r="E193" s="29"/>
      <c r="F193" s="29"/>
      <c r="G193" s="29"/>
      <c r="H193" s="29"/>
      <c r="N193" s="78"/>
      <c r="Q193" s="35"/>
      <c r="R193" s="63"/>
      <c r="S193" s="64"/>
      <c r="T193" s="55"/>
      <c r="U193" s="55"/>
      <c r="W193" s="63"/>
      <c r="AB193" s="176"/>
      <c r="AC193" s="176"/>
      <c r="AD193" s="63"/>
      <c r="AE193" s="63"/>
      <c r="AF193" s="63"/>
      <c r="AG193" s="63"/>
      <c r="AH193" s="64"/>
      <c r="AI193" s="55"/>
      <c r="AJ193" s="55"/>
      <c r="AK193" s="55"/>
      <c r="AL193" s="55"/>
      <c r="AM193" s="63"/>
      <c r="AN193" s="63"/>
      <c r="AO193" s="63"/>
      <c r="AP193" s="63"/>
      <c r="AQ193" s="63"/>
    </row>
    <row r="194" spans="1:43" s="33" customFormat="1" x14ac:dyDescent="0.2">
      <c r="A194" s="29"/>
      <c r="B194" s="29"/>
      <c r="C194" s="30"/>
      <c r="D194" s="29"/>
      <c r="E194" s="29"/>
      <c r="F194" s="29"/>
      <c r="G194" s="29"/>
      <c r="H194" s="29"/>
      <c r="N194" s="78"/>
      <c r="Q194" s="35"/>
      <c r="R194" s="63"/>
      <c r="S194" s="64"/>
      <c r="T194" s="55"/>
      <c r="U194" s="55"/>
      <c r="W194" s="63"/>
      <c r="AB194" s="176"/>
      <c r="AC194" s="176"/>
      <c r="AD194" s="63"/>
      <c r="AE194" s="63"/>
      <c r="AF194" s="63"/>
      <c r="AG194" s="63"/>
      <c r="AH194" s="64"/>
      <c r="AI194" s="55"/>
      <c r="AJ194" s="55"/>
      <c r="AK194" s="55"/>
      <c r="AL194" s="55"/>
      <c r="AM194" s="63"/>
      <c r="AN194" s="63"/>
      <c r="AO194" s="63"/>
      <c r="AP194" s="63"/>
      <c r="AQ194" s="63"/>
    </row>
    <row r="195" spans="1:43" s="33" customFormat="1" x14ac:dyDescent="0.2">
      <c r="A195" s="29"/>
      <c r="B195" s="29"/>
      <c r="C195" s="30"/>
      <c r="D195" s="29"/>
      <c r="E195" s="29"/>
      <c r="F195" s="29"/>
      <c r="G195" s="29"/>
      <c r="H195" s="29"/>
      <c r="N195" s="78"/>
      <c r="Q195" s="35"/>
      <c r="R195" s="63"/>
      <c r="S195" s="64"/>
      <c r="T195" s="55"/>
      <c r="U195" s="55"/>
      <c r="W195" s="63"/>
      <c r="AB195" s="176"/>
      <c r="AC195" s="176"/>
      <c r="AD195" s="63"/>
      <c r="AE195" s="63"/>
      <c r="AF195" s="63"/>
      <c r="AG195" s="63"/>
      <c r="AH195" s="64"/>
      <c r="AI195" s="55"/>
      <c r="AJ195" s="55"/>
      <c r="AK195" s="55"/>
      <c r="AL195" s="55"/>
      <c r="AM195" s="63"/>
      <c r="AN195" s="63"/>
      <c r="AO195" s="63"/>
      <c r="AP195" s="63"/>
      <c r="AQ195" s="63"/>
    </row>
    <row r="196" spans="1:43" x14ac:dyDescent="0.2">
      <c r="AB196" s="176"/>
      <c r="AC196" s="176"/>
    </row>
    <row r="197" spans="1:43" x14ac:dyDescent="0.2">
      <c r="AB197" s="176"/>
      <c r="AC197" s="176"/>
    </row>
    <row r="198" spans="1:43" x14ac:dyDescent="0.2">
      <c r="AB198" s="176"/>
      <c r="AC198" s="176"/>
    </row>
    <row r="199" spans="1:43" x14ac:dyDescent="0.2">
      <c r="AB199" s="176"/>
      <c r="AC199" s="176"/>
    </row>
    <row r="200" spans="1:43" x14ac:dyDescent="0.2">
      <c r="AB200" s="176"/>
      <c r="AC200" s="176"/>
    </row>
    <row r="201" spans="1:43" x14ac:dyDescent="0.2">
      <c r="AB201" s="176"/>
      <c r="AC201" s="176"/>
    </row>
    <row r="202" spans="1:43" x14ac:dyDescent="0.2">
      <c r="AB202" s="176"/>
      <c r="AC202" s="176"/>
    </row>
    <row r="203" spans="1:43" x14ac:dyDescent="0.2">
      <c r="AB203" s="176"/>
      <c r="AC203" s="176"/>
    </row>
    <row r="204" spans="1:43" x14ac:dyDescent="0.2">
      <c r="AB204" s="176"/>
      <c r="AC204" s="176"/>
    </row>
    <row r="205" spans="1:43" x14ac:dyDescent="0.2">
      <c r="AB205" s="176"/>
      <c r="AC205" s="176"/>
    </row>
    <row r="206" spans="1:43" x14ac:dyDescent="0.2">
      <c r="AB206" s="176"/>
      <c r="AC206" s="176"/>
    </row>
    <row r="207" spans="1:43" x14ac:dyDescent="0.2">
      <c r="AB207" s="176"/>
      <c r="AC207" s="176"/>
    </row>
    <row r="208" spans="1:43" x14ac:dyDescent="0.2">
      <c r="AB208" s="176"/>
      <c r="AC208" s="176"/>
    </row>
    <row r="209" spans="28:29" x14ac:dyDescent="0.2">
      <c r="AB209" s="176"/>
      <c r="AC209" s="176"/>
    </row>
    <row r="210" spans="28:29" x14ac:dyDescent="0.2">
      <c r="AB210" s="176"/>
      <c r="AC210" s="176"/>
    </row>
    <row r="211" spans="28:29" x14ac:dyDescent="0.2">
      <c r="AB211" s="176"/>
      <c r="AC211" s="176"/>
    </row>
    <row r="212" spans="28:29" x14ac:dyDescent="0.2">
      <c r="AB212" s="176"/>
      <c r="AC212" s="176"/>
    </row>
    <row r="213" spans="28:29" x14ac:dyDescent="0.2">
      <c r="AB213" s="176"/>
      <c r="AC213" s="176"/>
    </row>
    <row r="214" spans="28:29" x14ac:dyDescent="0.2">
      <c r="AB214" s="176"/>
      <c r="AC214" s="176"/>
    </row>
    <row r="215" spans="28:29" x14ac:dyDescent="0.2">
      <c r="AB215" s="176"/>
      <c r="AC215" s="176"/>
    </row>
    <row r="216" spans="28:29" x14ac:dyDescent="0.2">
      <c r="AB216" s="176"/>
      <c r="AC216" s="176"/>
    </row>
    <row r="217" spans="28:29" x14ac:dyDescent="0.2">
      <c r="AB217" s="176"/>
      <c r="AC217" s="176"/>
    </row>
    <row r="218" spans="28:29" x14ac:dyDescent="0.2">
      <c r="AB218" s="176"/>
      <c r="AC218" s="176"/>
    </row>
    <row r="219" spans="28:29" x14ac:dyDescent="0.2">
      <c r="AB219" s="176"/>
      <c r="AC219" s="176"/>
    </row>
    <row r="220" spans="28:29" x14ac:dyDescent="0.2">
      <c r="AB220" s="176"/>
      <c r="AC220" s="176"/>
    </row>
    <row r="221" spans="28:29" x14ac:dyDescent="0.2">
      <c r="AB221" s="176"/>
      <c r="AC221" s="176"/>
    </row>
    <row r="222" spans="28:29" x14ac:dyDescent="0.2">
      <c r="AB222" s="176"/>
      <c r="AC222" s="176"/>
    </row>
    <row r="223" spans="28:29" x14ac:dyDescent="0.2">
      <c r="AB223" s="176"/>
      <c r="AC223" s="176"/>
    </row>
    <row r="224" spans="28:29" x14ac:dyDescent="0.2">
      <c r="AB224" s="176"/>
      <c r="AC224" s="176"/>
    </row>
    <row r="225" spans="28:29" x14ac:dyDescent="0.2">
      <c r="AB225" s="176"/>
      <c r="AC225" s="176"/>
    </row>
    <row r="226" spans="28:29" x14ac:dyDescent="0.2">
      <c r="AB226" s="176"/>
      <c r="AC226" s="176"/>
    </row>
    <row r="227" spans="28:29" x14ac:dyDescent="0.2">
      <c r="AB227" s="176"/>
      <c r="AC227" s="176"/>
    </row>
    <row r="228" spans="28:29" x14ac:dyDescent="0.2">
      <c r="AB228" s="176"/>
      <c r="AC228" s="176"/>
    </row>
    <row r="229" spans="28:29" x14ac:dyDescent="0.2">
      <c r="AB229" s="176"/>
      <c r="AC229" s="176"/>
    </row>
    <row r="230" spans="28:29" x14ac:dyDescent="0.2">
      <c r="AB230" s="176"/>
      <c r="AC230" s="176"/>
    </row>
    <row r="231" spans="28:29" x14ac:dyDescent="0.2">
      <c r="AB231" s="176"/>
      <c r="AC231" s="176"/>
    </row>
    <row r="232" spans="28:29" x14ac:dyDescent="0.2">
      <c r="AB232" s="176"/>
      <c r="AC232" s="176"/>
    </row>
    <row r="233" spans="28:29" x14ac:dyDescent="0.2">
      <c r="AB233" s="176"/>
      <c r="AC233" s="176"/>
    </row>
    <row r="234" spans="28:29" x14ac:dyDescent="0.2">
      <c r="AB234" s="176"/>
      <c r="AC234" s="176"/>
    </row>
    <row r="235" spans="28:29" x14ac:dyDescent="0.2">
      <c r="AB235" s="176"/>
      <c r="AC235" s="176"/>
    </row>
    <row r="236" spans="28:29" x14ac:dyDescent="0.2">
      <c r="AB236" s="176"/>
      <c r="AC236" s="176"/>
    </row>
    <row r="237" spans="28:29" x14ac:dyDescent="0.2">
      <c r="AB237" s="176"/>
      <c r="AC237" s="176"/>
    </row>
    <row r="238" spans="28:29" x14ac:dyDescent="0.2">
      <c r="AB238" s="176"/>
      <c r="AC238" s="176"/>
    </row>
    <row r="239" spans="28:29" x14ac:dyDescent="0.2">
      <c r="AB239" s="176"/>
      <c r="AC239" s="176"/>
    </row>
    <row r="240" spans="28:29" x14ac:dyDescent="0.2">
      <c r="AB240" s="176"/>
      <c r="AC240" s="176"/>
    </row>
    <row r="241" spans="28:29" x14ac:dyDescent="0.2">
      <c r="AB241" s="176"/>
      <c r="AC241" s="176"/>
    </row>
    <row r="242" spans="28:29" x14ac:dyDescent="0.2">
      <c r="AB242" s="176"/>
      <c r="AC242" s="176"/>
    </row>
    <row r="243" spans="28:29" x14ac:dyDescent="0.2">
      <c r="AB243" s="176"/>
      <c r="AC243" s="176"/>
    </row>
    <row r="244" spans="28:29" x14ac:dyDescent="0.2">
      <c r="AB244" s="176"/>
      <c r="AC244" s="176"/>
    </row>
    <row r="245" spans="28:29" x14ac:dyDescent="0.2">
      <c r="AB245" s="176"/>
      <c r="AC245" s="176"/>
    </row>
    <row r="246" spans="28:29" x14ac:dyDescent="0.2">
      <c r="AB246" s="176"/>
      <c r="AC246" s="176"/>
    </row>
    <row r="247" spans="28:29" x14ac:dyDescent="0.2">
      <c r="AB247" s="176"/>
      <c r="AC247" s="176"/>
    </row>
    <row r="248" spans="28:29" x14ac:dyDescent="0.2">
      <c r="AB248" s="176"/>
      <c r="AC248" s="176"/>
    </row>
    <row r="249" spans="28:29" x14ac:dyDescent="0.2">
      <c r="AB249" s="176"/>
      <c r="AC249" s="176"/>
    </row>
    <row r="250" spans="28:29" x14ac:dyDescent="0.2">
      <c r="AB250" s="176"/>
      <c r="AC250" s="176"/>
    </row>
    <row r="251" spans="28:29" x14ac:dyDescent="0.2">
      <c r="AB251" s="176"/>
      <c r="AC251" s="176"/>
    </row>
    <row r="252" spans="28:29" x14ac:dyDescent="0.2">
      <c r="AB252" s="176"/>
      <c r="AC252" s="176"/>
    </row>
    <row r="253" spans="28:29" x14ac:dyDescent="0.2">
      <c r="AB253" s="176"/>
      <c r="AC253" s="176"/>
    </row>
    <row r="254" spans="28:29" x14ac:dyDescent="0.2">
      <c r="AB254" s="176"/>
      <c r="AC254" s="176"/>
    </row>
    <row r="255" spans="28:29" x14ac:dyDescent="0.2">
      <c r="AB255" s="176"/>
      <c r="AC255" s="176"/>
    </row>
    <row r="256" spans="28:29" x14ac:dyDescent="0.2">
      <c r="AB256" s="176"/>
      <c r="AC256" s="176"/>
    </row>
    <row r="257" spans="28:29" x14ac:dyDescent="0.2">
      <c r="AB257" s="176"/>
      <c r="AC257" s="176"/>
    </row>
    <row r="258" spans="28:29" x14ac:dyDescent="0.2">
      <c r="AB258" s="176"/>
      <c r="AC258" s="176"/>
    </row>
    <row r="259" spans="28:29" x14ac:dyDescent="0.2">
      <c r="AB259" s="176"/>
      <c r="AC259" s="176"/>
    </row>
    <row r="260" spans="28:29" x14ac:dyDescent="0.2">
      <c r="AB260" s="176"/>
      <c r="AC260" s="176"/>
    </row>
    <row r="261" spans="28:29" x14ac:dyDescent="0.2">
      <c r="AB261" s="176"/>
      <c r="AC261" s="176"/>
    </row>
    <row r="262" spans="28:29" x14ac:dyDescent="0.2">
      <c r="AB262" s="176"/>
      <c r="AC262" s="176"/>
    </row>
    <row r="263" spans="28:29" x14ac:dyDescent="0.2">
      <c r="AB263" s="176"/>
      <c r="AC263" s="176"/>
    </row>
    <row r="264" spans="28:29" x14ac:dyDescent="0.2">
      <c r="AB264" s="176"/>
      <c r="AC264" s="176"/>
    </row>
    <row r="265" spans="28:29" x14ac:dyDescent="0.2">
      <c r="AB265" s="176"/>
      <c r="AC265" s="176"/>
    </row>
    <row r="266" spans="28:29" x14ac:dyDescent="0.2">
      <c r="AB266" s="176"/>
      <c r="AC266" s="176"/>
    </row>
    <row r="267" spans="28:29" x14ac:dyDescent="0.2">
      <c r="AB267" s="176"/>
      <c r="AC267" s="176"/>
    </row>
    <row r="268" spans="28:29" x14ac:dyDescent="0.2">
      <c r="AB268" s="176"/>
      <c r="AC268" s="176"/>
    </row>
    <row r="269" spans="28:29" x14ac:dyDescent="0.2">
      <c r="AB269" s="176"/>
      <c r="AC269" s="176"/>
    </row>
    <row r="270" spans="28:29" x14ac:dyDescent="0.2">
      <c r="AB270" s="176"/>
      <c r="AC270" s="176"/>
    </row>
    <row r="271" spans="28:29" x14ac:dyDescent="0.2">
      <c r="AB271" s="176"/>
      <c r="AC271" s="176"/>
    </row>
    <row r="272" spans="28:29" x14ac:dyDescent="0.2">
      <c r="AB272" s="176"/>
      <c r="AC272" s="176"/>
    </row>
    <row r="273" spans="28:29" x14ac:dyDescent="0.2">
      <c r="AB273" s="176"/>
      <c r="AC273" s="176"/>
    </row>
    <row r="274" spans="28:29" x14ac:dyDescent="0.2">
      <c r="AB274" s="176"/>
      <c r="AC274" s="176"/>
    </row>
    <row r="275" spans="28:29" x14ac:dyDescent="0.2">
      <c r="AB275" s="176"/>
      <c r="AC275" s="176"/>
    </row>
    <row r="276" spans="28:29" x14ac:dyDescent="0.2">
      <c r="AB276" s="176"/>
      <c r="AC276" s="176"/>
    </row>
    <row r="277" spans="28:29" x14ac:dyDescent="0.2">
      <c r="AB277" s="176"/>
      <c r="AC277" s="176"/>
    </row>
    <row r="278" spans="28:29" x14ac:dyDescent="0.2">
      <c r="AB278" s="176"/>
      <c r="AC278" s="176"/>
    </row>
    <row r="279" spans="28:29" x14ac:dyDescent="0.2">
      <c r="AB279" s="176"/>
      <c r="AC279" s="176"/>
    </row>
    <row r="280" spans="28:29" x14ac:dyDescent="0.2">
      <c r="AB280" s="176"/>
      <c r="AC280" s="176"/>
    </row>
    <row r="281" spans="28:29" x14ac:dyDescent="0.2">
      <c r="AB281" s="176"/>
      <c r="AC281" s="176"/>
    </row>
    <row r="282" spans="28:29" x14ac:dyDescent="0.2">
      <c r="AB282" s="176"/>
      <c r="AC282" s="176"/>
    </row>
    <row r="283" spans="28:29" x14ac:dyDescent="0.2">
      <c r="AB283" s="176"/>
      <c r="AC283" s="176"/>
    </row>
    <row r="284" spans="28:29" x14ac:dyDescent="0.2">
      <c r="AB284" s="176"/>
      <c r="AC284" s="176"/>
    </row>
    <row r="285" spans="28:29" x14ac:dyDescent="0.2">
      <c r="AB285" s="176"/>
      <c r="AC285" s="176"/>
    </row>
    <row r="286" spans="28:29" x14ac:dyDescent="0.2">
      <c r="AB286" s="176"/>
      <c r="AC286" s="176"/>
    </row>
    <row r="287" spans="28:29" x14ac:dyDescent="0.2">
      <c r="AB287" s="176"/>
      <c r="AC287" s="176"/>
    </row>
    <row r="288" spans="28:29" x14ac:dyDescent="0.2">
      <c r="AB288" s="176"/>
      <c r="AC288" s="176"/>
    </row>
    <row r="289" spans="28:29" x14ac:dyDescent="0.2">
      <c r="AB289" s="176"/>
      <c r="AC289" s="176"/>
    </row>
    <row r="290" spans="28:29" x14ac:dyDescent="0.2">
      <c r="AB290" s="176"/>
      <c r="AC290" s="176"/>
    </row>
    <row r="291" spans="28:29" x14ac:dyDescent="0.2">
      <c r="AB291" s="176"/>
      <c r="AC291" s="176"/>
    </row>
    <row r="292" spans="28:29" x14ac:dyDescent="0.2">
      <c r="AB292" s="176"/>
      <c r="AC292" s="176"/>
    </row>
    <row r="293" spans="28:29" x14ac:dyDescent="0.2">
      <c r="AB293" s="176"/>
      <c r="AC293" s="176"/>
    </row>
    <row r="294" spans="28:29" x14ac:dyDescent="0.2">
      <c r="AB294" s="176"/>
      <c r="AC294" s="176"/>
    </row>
    <row r="295" spans="28:29" x14ac:dyDescent="0.2">
      <c r="AB295" s="176"/>
      <c r="AC295" s="176"/>
    </row>
    <row r="296" spans="28:29" x14ac:dyDescent="0.2">
      <c r="AB296" s="176"/>
      <c r="AC296" s="176"/>
    </row>
    <row r="297" spans="28:29" x14ac:dyDescent="0.2">
      <c r="AB297" s="176"/>
      <c r="AC297" s="176"/>
    </row>
    <row r="298" spans="28:29" x14ac:dyDescent="0.2">
      <c r="AB298" s="176"/>
      <c r="AC298" s="176"/>
    </row>
    <row r="299" spans="28:29" x14ac:dyDescent="0.2">
      <c r="AB299" s="176"/>
      <c r="AC299" s="176"/>
    </row>
    <row r="300" spans="28:29" x14ac:dyDescent="0.2">
      <c r="AB300" s="176"/>
      <c r="AC300" s="176"/>
    </row>
  </sheetData>
  <sheetProtection algorithmName="SHA-512" hashValue="YhCLz7EOay1yDS8LrYZfMJz1TUbh5mvJXylB7ITDAW0a0DbMmmOCH/7BXp8BCef543rilQi8KS3cBN3k17/tsw==" saltValue="opcLsZJU7K831kE3R0kTYg==" spinCount="100000" sheet="1" objects="1" scenarios="1"/>
  <mergeCells count="71">
    <mergeCell ref="F11:H11"/>
    <mergeCell ref="F23:H23"/>
    <mergeCell ref="E39:H39"/>
    <mergeCell ref="E40:H40"/>
    <mergeCell ref="AS3:AV3"/>
    <mergeCell ref="D26:H26"/>
    <mergeCell ref="F22:H22"/>
    <mergeCell ref="E24:H24"/>
    <mergeCell ref="F10:H10"/>
    <mergeCell ref="E13:H13"/>
    <mergeCell ref="E14:H14"/>
    <mergeCell ref="F16:H16"/>
    <mergeCell ref="F17:H17"/>
    <mergeCell ref="F18:H18"/>
    <mergeCell ref="F19:H19"/>
    <mergeCell ref="F15:H15"/>
    <mergeCell ref="E20:H20"/>
    <mergeCell ref="E21:H21"/>
    <mergeCell ref="D45:H45"/>
    <mergeCell ref="F41:H41"/>
    <mergeCell ref="F42:H42"/>
    <mergeCell ref="E43:H43"/>
    <mergeCell ref="F44:H44"/>
    <mergeCell ref="E48:H48"/>
    <mergeCell ref="D58:H58"/>
    <mergeCell ref="E59:H59"/>
    <mergeCell ref="F68:H68"/>
    <mergeCell ref="F49:H49"/>
    <mergeCell ref="F50:H50"/>
    <mergeCell ref="F51:H51"/>
    <mergeCell ref="F60:H60"/>
    <mergeCell ref="E61:H61"/>
    <mergeCell ref="F62:H62"/>
    <mergeCell ref="F57:H57"/>
    <mergeCell ref="F63:H63"/>
    <mergeCell ref="F64:H64"/>
    <mergeCell ref="E65:H65"/>
    <mergeCell ref="F66:H66"/>
    <mergeCell ref="E67:H67"/>
    <mergeCell ref="E69:H69"/>
    <mergeCell ref="F70:H70"/>
    <mergeCell ref="F25:H25"/>
    <mergeCell ref="F28:H28"/>
    <mergeCell ref="F30:H30"/>
    <mergeCell ref="F32:H32"/>
    <mergeCell ref="E31:H31"/>
    <mergeCell ref="E27:H27"/>
    <mergeCell ref="F29:H29"/>
    <mergeCell ref="E33:H33"/>
    <mergeCell ref="F34:H34"/>
    <mergeCell ref="E52:H52"/>
    <mergeCell ref="F53:H53"/>
    <mergeCell ref="E54:H54"/>
    <mergeCell ref="F55:H55"/>
    <mergeCell ref="E56:H56"/>
    <mergeCell ref="J3:M3"/>
    <mergeCell ref="N3:W3"/>
    <mergeCell ref="X3:AA3"/>
    <mergeCell ref="E46:H46"/>
    <mergeCell ref="E47:H47"/>
    <mergeCell ref="F12:H12"/>
    <mergeCell ref="D4:H4"/>
    <mergeCell ref="D8:H8"/>
    <mergeCell ref="E9:H9"/>
    <mergeCell ref="E6:H6"/>
    <mergeCell ref="E7:H7"/>
    <mergeCell ref="D5:H5"/>
    <mergeCell ref="F35:H35"/>
    <mergeCell ref="F36:H36"/>
    <mergeCell ref="F37:H37"/>
    <mergeCell ref="F38:H38"/>
  </mergeCells>
  <conditionalFormatting sqref="P41 AB41 AD41 AG41 AI41 AL41 AN41">
    <cfRule type="expression" dxfId="5" priority="6">
      <formula>OR(AND(P40="yes",LEFT(P41,14)="not applicable"),AND(P40="no",LEFT(P41,14)&lt;&gt;"not applicable"))</formula>
    </cfRule>
  </conditionalFormatting>
  <conditionalFormatting sqref="P22 AB22 AD22 AG22 AI22 AL22 AN22">
    <cfRule type="expression" dxfId="4" priority="5">
      <formula>OR(AND(P21="yes",LEFT(P22,14)="not applicable"),AND(P21="no",LEFT(P22,14)&lt;&gt;"not applicable"))</formula>
    </cfRule>
  </conditionalFormatting>
  <conditionalFormatting sqref="R41 T41">
    <cfRule type="expression" dxfId="3" priority="4">
      <formula>OR(AND(R40="yes",LEFT(R41,14)="not applicable"),AND(R40="no",LEFT(R41,14)&lt;&gt;"not applicable"))</formula>
    </cfRule>
  </conditionalFormatting>
  <conditionalFormatting sqref="R22 T22">
    <cfRule type="expression" dxfId="2" priority="3">
      <formula>OR(AND(R21="yes",LEFT(R22,14)="not applicable"),AND(R21="no",LEFT(R22,14)&lt;&gt;"not applicable"))</formula>
    </cfRule>
  </conditionalFormatting>
  <conditionalFormatting sqref="P11 R11 T11 AB11 AD11 AG11 AI11 AL11 AN11">
    <cfRule type="expression" dxfId="1" priority="2">
      <formula>OR(AND(P9="yes (in all or most sectors)",LEFT(P11,14)="not applicable"),AND(P9="yes (only in few sectors)",LEFT(P11,14)="not applicable"),AND(P9="no",LEFT(P11,14)&lt;&gt;"not applicable"))</formula>
    </cfRule>
  </conditionalFormatting>
  <conditionalFormatting sqref="P29 R29 T29 AB29 AD29 AG29 AI29 AL29 AN29">
    <cfRule type="expression" dxfId="0" priority="1">
      <formula>OR(AND(P27="yes (in all or most sectors)",LEFT(P29,14)="not applicable"),AND(P27="yes (only in few sectors)",LEFT(P29,14)="not applicable"),AND(P27="no",LEFT(P29,14)&lt;&gt;"not applicable"))</formula>
    </cfRule>
  </conditionalFormatting>
  <dataValidations xWindow="1329" yWindow="494" count="7">
    <dataValidation allowBlank="1" showInputMessage="1" showErrorMessage="1" sqref="AB26 AD42 AB33 AD14 AB58 AB45 AI68 AI70 AL10 AD10 AD23 AL14 P55 AD25:AD26 AL25:AL26 P53 AD28 P51 AL28 AF75:AG79 P47:P48 P44:P45 AD32:AD33 AD44:AD45 AL32:AL33 P42 P32:P33 AD47:AD48 AL42 AL23 AL44:AL45 P28 AD51 AL47:AL48 AL51 P25:P26 AD53 AL53 AD55 AL55 P70 P23 P14 AD60:AD61 AL60:AL61 AF71:AF73 AD64 AD66 AL64 P10 P68 AD68 AL66 AL68 AL70 P66 P64 P60:P61 AI66 AI64 AI60:AI61 AI55 AI53 AI51 AI47:AI48 AI44:AI45 AI23 AI42 AI32:AI33 T71:AB73 AI28 AI25:AI26 AI14 AI10 P8 AD8:AE8 AG10 AG14 AG25:AG26 AG28 AG32:AG33 AG42 AG23 AG44:AG45 AG47:AG48 AG51 AG53 AG55 AG60:AG61 AG64 AG66 AG68 AL8 AG8:AI8 N8 AB8 AB14 AI75:AL79 AD57:AD58 AG70:AG73 AI71:AL73 AD70:AD73 AG57:AG58 AI57:AI58 P57:P58 AL57:AL58 N71:Q73 N75:R79 T75:AA79 T68 T70 T66 T64 T60:T61 T55 T53 T51 T47:T48 T44:T45 T23 T42 T32:T33 T28 T25:T26 T14 T10 R10 R14 R25:R26 R28 R32:R33 R42 R23 R44:R45 R47:R48 R51 R53 R55 R60:R61 R64 R66 R68 R8:T8 R70:R73 R57:R58 T57:T58" xr:uid="{00000000-0002-0000-0200-000000000000}"/>
    <dataValidation type="decimal" operator="greaterThanOrEqual" allowBlank="1" showInputMessage="1" showErrorMessage="1" error="Please, enter a numeric value" sqref="AB30 AB12" xr:uid="{00000000-0002-0000-0200-000003000000}">
      <formula1>0</formula1>
    </dataValidation>
    <dataValidation type="list" allowBlank="1" showInputMessage="1" showErrorMessage="1" sqref="AN43 AN46 AN49:AN50 AN52 AN54 AN56 AN59 AN62:AN63 AN65 AN69 AN15:AN19 AN24 AN27 AN31 P69 P65 P62:P63 P59 P56 P54 P52 P49:P50 P46 P43 P34:P38 P31 P27 P24 P15:P19 AN34:AN38 AD69 AD65 AD62:AD63 AD59 AD56 AD54 AD52 AD49:AD50 AD46 AD43 AD34:AD38 AD31 AD27 AD24 AI24 AI15:AI19 AI69 AI65 AI62:AI63 AI59 AI56 AI54 AI52 AI49:AI50 AI46 AI43 AI34:AI38 AI31 AN13 AN67 AG31 AG34:AG38 AG43 AG46 AG49:AG50 AG52 AG54 AG56 AG59 AG62:AG63 AG65 AG69 AG15:AG19 AG24 AG27 AL31 AL27 AL24 AL15:AL19 AL69 AL65 AL62:AL63 AL59 AL56 AL54 AL52 AL49:AL50 AL46 AL43 AL34:AL38 P9 AB9 AD9 AG9 AI9 AL9 AN9 P13 AB13 AD13 AG13 AI13 AL13 AI27 P67 AB67 AD67 AG67 AI67 AL67 AB24 AB27 AB31 AB34:AB38 AB43 AB46 AB49:AB50 AB52 AB54 AB56 AB59 AB62:AB63 AB65 AB69 AB15:AB19 AD15:AD19 T24 T15:T19 T69 T65 T62:T63 T59 T56 T54 T52 T49:T50 T46 T43 T34:T38 T31 R31 R34:R38 R43 R46 R49:R50 R52 R54 R56 R59 R62:R63 R65 R69 R15:R19 R24 R27 R9 T9 R13 T13 T27 R67 T67" xr:uid="{00000000-0002-0000-0200-000005000000}">
      <formula1>ECO_2023_D</formula1>
    </dataValidation>
    <dataValidation type="list" allowBlank="1" showInputMessage="1" showErrorMessage="1" sqref="AN40 P21 AN21 AD40 AI40 P40 AI21 AG40 AG21 AL40 AL21 AB40 AB21 AD21 T40 T21 R40 R21" xr:uid="{00000000-0002-0000-0200-000006000000}">
      <formula1>ECO_A</formula1>
    </dataValidation>
    <dataValidation type="decimal" operator="greaterThanOrEqual" allowBlank="1" showInputMessage="1" showErrorMessage="1" sqref="P12 AD12 AG12 AI12 AL12 AN12 P30 AD30 AG30 AI30 AL30 AN30 R12 T12 R30 T30" xr:uid="{00000000-0002-0000-0200-000007000000}">
      <formula1>0</formula1>
    </dataValidation>
    <dataValidation type="list" allowBlank="1" showInputMessage="1" showErrorMessage="1" sqref="P20 P39 AB39 AD39 AG39 AI39 AL39 AN39 AB20 AD20 AG20 AI20 AL20 AN20 R39 T39 R20 T20" xr:uid="{00000000-0002-0000-0200-000008000000}">
      <formula1>ECO_2023_F</formula1>
    </dataValidation>
    <dataValidation type="list" allowBlank="1" showInputMessage="1" showErrorMessage="1" promptTitle="Conditional question" prompt="If the color of the cell changes to red, please check the consistency of your answers." sqref="AN11 R11 T11 AB11 AD11 AG11 AI11 AL11 P11 P29 R29 T29 AB29 AD29 AG29 AI29 AL29 AN29" xr:uid="{C008AE9B-ECB6-41ED-88CD-3BCA371E8DFB}">
      <formula1>ECO_2023_A</formula1>
    </dataValidation>
  </dataValidations>
  <pageMargins left="0.7" right="0.7" top="0.75" bottom="0.75" header="0.3" footer="0.3"/>
  <pageSetup paperSize="9" orientation="portrait" r:id="rId1"/>
  <ignoredErrors>
    <ignoredError sqref="AK6" unlockedFormula="1"/>
  </ignoredErrors>
  <drawing r:id="rId2"/>
  <legacyDrawing r:id="rId3"/>
  <oleObjects>
    <mc:AlternateContent xmlns:mc="http://schemas.openxmlformats.org/markup-compatibility/2006">
      <mc:Choice Requires="x14">
        <oleObject progId="Document" dvAspect="DVASPECT_ICON" shapeId="1028" r:id="rId4">
          <objectPr locked="0" defaultSize="0" autoPict="0" r:id="rId5">
            <anchor moveWithCells="1">
              <from>
                <xdr:col>8</xdr:col>
                <xdr:colOff>1847850</xdr:colOff>
                <xdr:row>3</xdr:row>
                <xdr:rowOff>962025</xdr:rowOff>
              </from>
              <to>
                <xdr:col>8</xdr:col>
                <xdr:colOff>2847975</xdr:colOff>
                <xdr:row>3</xdr:row>
                <xdr:rowOff>1714500</xdr:rowOff>
              </to>
            </anchor>
          </objectPr>
        </oleObject>
      </mc:Choice>
      <mc:Fallback>
        <oleObject progId="Document" dvAspect="DVASPECT_ICON" shapeId="1028" r:id="rId4"/>
      </mc:Fallback>
    </mc:AlternateContent>
  </oleObjects>
  <extLst>
    <ext xmlns:x14="http://schemas.microsoft.com/office/spreadsheetml/2009/9/main" uri="{CCE6A557-97BC-4b89-ADB6-D9C93CAAB3DF}">
      <x14:dataValidations xmlns:xm="http://schemas.microsoft.com/office/excel/2006/main" xWindow="1329" yWindow="494"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A000000}">
          <x14:formula1>
            <xm:f>OFFSET(Conditions!$B$3,0,0,Conditions!$B$1,1)</xm:f>
          </x14:formula1>
          <xm:sqref>P22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B000000}">
          <x14:formula1>
            <xm:f>OFFSET(Conditions!$D$3,0,0,Conditions!$D$1,1)</xm:f>
          </x14:formula1>
          <xm:sqref>P41</xm:sqref>
        </x14:dataValidation>
        <x14:dataValidation type="list" allowBlank="1" showInputMessage="1" showErrorMessage="1" promptTitle="Condtional Question" prompt="The options shown as possible answers depend on the answers given to other questions._x000a_If the color of the cell changes to red, please check the consistency of your answers." xr:uid="{00000000-0002-0000-0200-00000C000000}">
          <x14:formula1>
            <xm:f>OFFSET(Conditions!$D$42,0,0,Conditions!$D$40,1)</xm:f>
          </x14:formula1>
          <xm:sqref>AD41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D000000}">
          <x14:formula1>
            <xm:f>OFFSET(Conditions!$B$32,0,0,Conditions!$B$30,1)</xm:f>
          </x14:formula1>
          <xm:sqref>AB22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E000000}">
          <x14:formula1>
            <xm:f>OFFSET(Conditions!$B$42,0,0,Conditions!$B$40,1)</xm:f>
          </x14:formula1>
          <xm:sqref>AD22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F000000}">
          <x14:formula1>
            <xm:f>OFFSET(Conditions!$B$52,0,0,Conditions!$B$50,1)</xm:f>
          </x14:formula1>
          <xm:sqref>AG22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0000000}">
          <x14:formula1>
            <xm:f>OFFSET(Conditions!$B$62,0,0,Conditions!$B$60,1)</xm:f>
          </x14:formula1>
          <xm:sqref>AI22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1000000}">
          <x14:formula1>
            <xm:f>OFFSET(Conditions!$B$72,0,0,Conditions!$B$70,1)</xm:f>
          </x14:formula1>
          <xm:sqref>AL22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2000000}">
          <x14:formula1>
            <xm:f>OFFSET(Conditions!$B$82,0,0,Conditions!$B$80,1)</xm:f>
          </x14:formula1>
          <xm:sqref>AN22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3000000}">
          <x14:formula1>
            <xm:f>OFFSET(Conditions!$D$32,0,0,Conditions!$D$30,1)</xm:f>
          </x14:formula1>
          <xm:sqref>AB41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4000000}">
          <x14:formula1>
            <xm:f>OFFSET(Conditions!$D$52,0,0,Conditions!$D$50,1)</xm:f>
          </x14:formula1>
          <xm:sqref>AG41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5000000}">
          <x14:formula1>
            <xm:f>OFFSET(Conditions!$D$62,0,0,Conditions!$D$60,1)</xm:f>
          </x14:formula1>
          <xm:sqref>AI41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6000000}">
          <x14:formula1>
            <xm:f>OFFSET(Conditions!$D$72,0,0,Conditions!$D$70,1)</xm:f>
          </x14:formula1>
          <xm:sqref>AL41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7000000}">
          <x14:formula1>
            <xm:f>OFFSET(Conditions!$D$82,0,0,Conditions!$D$80,1)</xm:f>
          </x14:formula1>
          <xm:sqref>AN41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2397F79-2289-484D-AE96-ACFE77D94C8E}">
          <x14:formula1>
            <xm:f>OFFSET(Conditions!$B$13,0,0,Conditions!$B$11,1)</xm:f>
          </x14:formula1>
          <xm:sqref>R22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E07BD28-BFB1-4EFE-9F77-801F680A36F1}">
          <x14:formula1>
            <xm:f>OFFSET(Conditions!$B$23,0,0,Conditions!$B$21,1)</xm:f>
          </x14:formula1>
          <xm:sqref>T22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347F65C-34BE-4A05-AE85-9FA340C1076A}">
          <x14:formula1>
            <xm:f>OFFSET(Conditions!$D$13,0,0,Conditions!$D$11,1)</xm:f>
          </x14:formula1>
          <xm:sqref>R41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B3B6800-ACAE-4395-9BCD-CD90F6665153}">
          <x14:formula1>
            <xm:f>OFFSET(Conditions!$D$23,0,0,Conditions!$D$21,1)</xm:f>
          </x14:formula1>
          <xm:sqref>T41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3"/>
  <dimension ref="A1:R58"/>
  <sheetViews>
    <sheetView topLeftCell="F2" zoomScale="85" zoomScaleNormal="85" workbookViewId="0">
      <selection activeCell="B3" sqref="B3"/>
    </sheetView>
  </sheetViews>
  <sheetFormatPr defaultColWidth="9.140625" defaultRowHeight="12.75" x14ac:dyDescent="0.2"/>
  <cols>
    <col min="1" max="1" width="8.28515625" style="11" customWidth="1"/>
    <col min="2" max="2" width="15.140625" style="11" customWidth="1"/>
    <col min="3" max="3" width="124.140625" style="11" customWidth="1"/>
    <col min="4" max="4" width="12.7109375" style="11" customWidth="1"/>
    <col min="5" max="5" width="86.5703125" style="11" customWidth="1"/>
    <col min="6" max="8" width="23.5703125" style="11" customWidth="1"/>
    <col min="9" max="9" width="13.42578125" style="11" customWidth="1"/>
    <col min="10" max="12" width="9.140625" style="11"/>
    <col min="13" max="13" width="32" style="11" customWidth="1"/>
    <col min="14" max="16384" width="9.140625" style="11"/>
  </cols>
  <sheetData>
    <row r="1" spans="1:18" x14ac:dyDescent="0.2">
      <c r="A1" s="11" t="s">
        <v>6</v>
      </c>
      <c r="B1" s="11" t="s">
        <v>78</v>
      </c>
      <c r="C1" s="11" t="s">
        <v>77</v>
      </c>
      <c r="D1" s="11" t="s">
        <v>138</v>
      </c>
      <c r="E1" s="11" t="s">
        <v>5</v>
      </c>
      <c r="F1" s="16" t="str">
        <f>"reply_"&amp;LEFT(Country!B3,3)&amp;"_2018"</f>
        <v>reply_MEX_2018</v>
      </c>
      <c r="G1" s="16" t="str">
        <f>"reply_"&amp;LEFT(Country!B3,3)&amp;"_2023"</f>
        <v>reply_MEX_2023</v>
      </c>
      <c r="H1" s="16" t="s">
        <v>324</v>
      </c>
      <c r="I1" s="224" t="str">
        <f>"Comment_"&amp;LEFT(Country!B3,3)</f>
        <v>Comment_MEX</v>
      </c>
      <c r="R1" s="11" t="s">
        <v>12</v>
      </c>
    </row>
    <row r="2" spans="1:18" x14ac:dyDescent="0.2">
      <c r="A2" s="11" t="str">
        <f>'5-Public Proc.'!B6</f>
        <v>NI</v>
      </c>
      <c r="B2" s="11" t="str">
        <f>'5-Public Proc.'!A6</f>
        <v>Q5.01</v>
      </c>
      <c r="C2" s="11" t="str">
        <f>IF('5-Public Proc.'!E6&lt;&gt;"",LEFT('5-Public Proc.'!E6,FIND("Q",'5-Public Proc.'!E6)-2),LEFT('5-Public Proc.'!F6,FIND("Q",'5-Public Proc.'!F6)-2))</f>
        <v xml:space="preserve">Please provide us the name of the body/institution answering this question in the original language and provide a link to its webpage. </v>
      </c>
      <c r="D2" s="11" t="str">
        <f>IF(OR('5-Public Proc.'!B6="N",'5-Public Proc.'!B6="NI"),"N",'5-Public Proc.'!C6)</f>
        <v>N</v>
      </c>
      <c r="E2" s="11" t="s">
        <v>302</v>
      </c>
      <c r="F2" s="11" t="str">
        <f>'5-Public Proc.'!V6</f>
        <v/>
      </c>
      <c r="G2" s="11" t="str">
        <f>'5-Public Proc.'!AP6</f>
        <v>.</v>
      </c>
      <c r="H2" s="11">
        <f>'5-Public Proc.'!AQ6</f>
        <v>0</v>
      </c>
      <c r="I2" s="6" t="str">
        <f>IF(H2=0,".",H2)</f>
        <v>.</v>
      </c>
    </row>
    <row r="3" spans="1:18" x14ac:dyDescent="0.2">
      <c r="A3" s="11" t="str">
        <f>'5-Public Proc.'!B7</f>
        <v>NI</v>
      </c>
      <c r="B3" s="11" t="str">
        <f>'5-Public Proc.'!A7</f>
        <v>Q5.02</v>
      </c>
      <c r="C3" s="11" t="str">
        <f>IF('5-Public Proc.'!E7&lt;&gt;"",LEFT('5-Public Proc.'!E7,FIND("Q",'5-Public Proc.'!E7)-2),LEFT('5-Public Proc.'!F7,FIND("Q",'5-Public Proc.'!F7)-2))</f>
        <v xml:space="preserve">Please also indicate the e-mail address of the specific person answering this section. </v>
      </c>
      <c r="D3" s="11" t="str">
        <f>IF(OR('5-Public Proc.'!B7="N",'5-Public Proc.'!B7="NI"),"N",'5-Public Proc.'!C7)</f>
        <v>N</v>
      </c>
      <c r="E3" s="11" t="s">
        <v>302</v>
      </c>
      <c r="F3" s="11" t="str">
        <f>'5-Public Proc.'!V7</f>
        <v/>
      </c>
      <c r="G3" s="11" t="str">
        <f>'5-Public Proc.'!AP7</f>
        <v>.</v>
      </c>
      <c r="H3" s="11">
        <f>'5-Public Proc.'!AQ7</f>
        <v>0</v>
      </c>
      <c r="I3" s="6" t="str">
        <f t="shared" ref="I3:I58" si="0">IF(H3=0,".",H3)</f>
        <v>.</v>
      </c>
    </row>
    <row r="4" spans="1:18" ht="25.5" x14ac:dyDescent="0.2">
      <c r="A4" s="11" t="str">
        <f>'5-Public Proc.'!B9</f>
        <v>EC</v>
      </c>
      <c r="B4" s="11" t="str">
        <f>'5-Public Proc.'!A9</f>
        <v>Q5.1.1</v>
      </c>
      <c r="C4" s="11" t="str">
        <f>IF('5-Public Proc.'!E9&lt;&gt;"",LEFT('5-Public Proc.'!E9,FIND("Q",'5-Public Proc.'!E9)-2),LEFT('5-Public Proc.'!F9,FIND("Q",'5-Public Proc.'!F9)-2))</f>
        <v xml:space="preserve">Under the public procurement regulatory framework of your country are tenders the method that should be used for conducting procurement of goods and services? </v>
      </c>
      <c r="D4" s="11" t="str">
        <f>IF(OR('5-Public Proc.'!B9="N",'5-Public Proc.'!B9="NI"),"N",'5-Public Proc.'!C9)</f>
        <v>Q13c.1.1</v>
      </c>
      <c r="E4" s="11" t="s">
        <v>303</v>
      </c>
      <c r="F4" s="11" t="str">
        <f>'5-Public Proc.'!V9</f>
        <v>yes (only in few sectors)</v>
      </c>
      <c r="G4" s="11" t="str">
        <f>'5-Public Proc.'!AP9</f>
        <v>.</v>
      </c>
      <c r="H4" s="11">
        <f>'5-Public Proc.'!AQ9</f>
        <v>0</v>
      </c>
      <c r="I4" s="6" t="str">
        <f t="shared" si="0"/>
        <v>.</v>
      </c>
    </row>
    <row r="5" spans="1:18" x14ac:dyDescent="0.2">
      <c r="A5" s="11" t="str">
        <f>'5-Public Proc.'!B10</f>
        <v>NI</v>
      </c>
      <c r="B5" s="11" t="str">
        <f>'5-Public Proc.'!A10</f>
        <v>Q5.1.1a</v>
      </c>
      <c r="C5" s="11" t="str">
        <f>IF('5-Public Proc.'!E10&lt;&gt;"",LEFT('5-Public Proc.'!E10,FIND("Q",'5-Public Proc.'!E10)-2),LEFT('5-Public Proc.'!F10,FIND("Q",'5-Public Proc.'!F10)-2))</f>
        <v xml:space="preserve">Please provide a link to the relevant law or regulation </v>
      </c>
      <c r="D5" s="11" t="str">
        <f>IF(OR('5-Public Proc.'!B10="N",'5-Public Proc.'!B10="NI"),"N",'5-Public Proc.'!C10)</f>
        <v>N</v>
      </c>
      <c r="E5" s="11" t="s">
        <v>302</v>
      </c>
      <c r="F5" s="11" t="str">
        <f>'5-Public Proc.'!V10</f>
        <v/>
      </c>
      <c r="G5" s="11" t="str">
        <f>'5-Public Proc.'!AP10</f>
        <v>.</v>
      </c>
      <c r="H5" s="11">
        <f>'5-Public Proc.'!AQ10</f>
        <v>0</v>
      </c>
      <c r="I5" s="6" t="str">
        <f t="shared" si="0"/>
        <v>.</v>
      </c>
    </row>
    <row r="6" spans="1:18" ht="25.5" x14ac:dyDescent="0.2">
      <c r="A6" s="11" t="str">
        <f>'5-Public Proc.'!B11</f>
        <v>I</v>
      </c>
      <c r="B6" s="11" t="str">
        <f>'5-Public Proc.'!A11</f>
        <v>Q5.1.1b</v>
      </c>
      <c r="C6" s="11" t="str">
        <f>IF('5-Public Proc.'!E11&lt;&gt;"",LEFT('5-Public Proc.'!E11,FIND("Q",'5-Public Proc.'!E11)-2),LEFT('5-Public Proc.'!F11,FIND("Q",'5-Public Proc.'!F11)-2))</f>
        <v xml:space="preserve">If you have answered yes to the question above, is there a minimum value of the contracts below which a tender is not required? </v>
      </c>
      <c r="D6" s="11" t="str">
        <f>IF(OR('5-Public Proc.'!B11="N",'5-Public Proc.'!B11="NI"),"N",'5-Public Proc.'!C11)</f>
        <v>Q13c.1.1a</v>
      </c>
      <c r="E6" s="11" t="s">
        <v>304</v>
      </c>
      <c r="F6" s="11" t="str">
        <f>'5-Public Proc.'!V11</f>
        <v>yes</v>
      </c>
      <c r="G6" s="11" t="str">
        <f>'5-Public Proc.'!AP11</f>
        <v>.</v>
      </c>
      <c r="H6" s="11">
        <f>'5-Public Proc.'!AQ11</f>
        <v>0</v>
      </c>
      <c r="I6" s="6" t="str">
        <f t="shared" si="0"/>
        <v>.</v>
      </c>
    </row>
    <row r="7" spans="1:18" x14ac:dyDescent="0.2">
      <c r="A7" s="11" t="str">
        <f>'5-Public Proc.'!B12</f>
        <v>I</v>
      </c>
      <c r="B7" s="11" t="str">
        <f>'5-Public Proc.'!A12</f>
        <v>Q5.1.1c</v>
      </c>
      <c r="C7" s="11" t="str">
        <f>IF('5-Public Proc.'!E12&lt;&gt;"",LEFT('5-Public Proc.'!E12,FIND("Q",'5-Public Proc.'!E12)-2),LEFT('5-Public Proc.'!F12,FIND("Q",'5-Public Proc.'!F12)-2))</f>
        <v xml:space="preserve">If you have answered yes to the question above, what is this minimum value? </v>
      </c>
      <c r="D7" s="11" t="str">
        <f>IF(OR('5-Public Proc.'!B12="N",'5-Public Proc.'!B12="NI"),"N",'5-Public Proc.'!C12)</f>
        <v>Q13c.1.1b</v>
      </c>
      <c r="E7" s="11" t="s">
        <v>305</v>
      </c>
      <c r="F7" s="11" t="str">
        <f>'5-Public Proc.'!V12</f>
        <v>.</v>
      </c>
      <c r="G7" s="11" t="str">
        <f>'5-Public Proc.'!AP12</f>
        <v>.</v>
      </c>
      <c r="H7" s="11">
        <f>'5-Public Proc.'!AQ12</f>
        <v>0</v>
      </c>
      <c r="I7" s="6" t="str">
        <f t="shared" si="0"/>
        <v>.</v>
      </c>
    </row>
    <row r="8" spans="1:18" ht="38.25" x14ac:dyDescent="0.2">
      <c r="A8" s="11" t="str">
        <f>'5-Public Proc.'!B13</f>
        <v>EC</v>
      </c>
      <c r="B8" s="11" t="str">
        <f>'5-Public Proc.'!A13</f>
        <v>Q5.1.2</v>
      </c>
      <c r="C8" s="11" t="str">
        <f>IF('5-Public Proc.'!E13&lt;&gt;"",LEFT('5-Public Proc.'!E13,FIND("Q",'5-Public Proc.'!E13)-2),LEFT('5-Public Proc.'!F13,FIND("Q",'5-Public Proc.'!F13)-2))</f>
        <v xml:space="preserve">Under the regulatory framework for public procurement of your country is it a mandatory requirement for a contracting authority to collect/gather information on the goods and services it plans to procure before deciding its procurement procedure and designing a public tender? </v>
      </c>
      <c r="D8" s="11" t="str">
        <f>IF(OR('5-Public Proc.'!B13="N",'5-Public Proc.'!B13="NI"),"N",'5-Public Proc.'!C13)</f>
        <v>Q13c.1.2</v>
      </c>
      <c r="E8" s="11" t="s">
        <v>306</v>
      </c>
      <c r="F8" s="11" t="str">
        <f>'5-Public Proc.'!V13</f>
        <v>yes (in all or most sectors)</v>
      </c>
      <c r="G8" s="11" t="str">
        <f>'5-Public Proc.'!AP13</f>
        <v>.</v>
      </c>
      <c r="H8" s="11">
        <f>'5-Public Proc.'!AQ13</f>
        <v>0</v>
      </c>
      <c r="I8" s="6" t="str">
        <f t="shared" si="0"/>
        <v>.</v>
      </c>
    </row>
    <row r="9" spans="1:18" ht="38.25" x14ac:dyDescent="0.2">
      <c r="A9" s="11" t="str">
        <f>'5-Public Proc.'!B15</f>
        <v>EC</v>
      </c>
      <c r="B9" s="11" t="str">
        <f>'5-Public Proc.'!A15</f>
        <v>Q5.1.3_i</v>
      </c>
      <c r="C9" s="11" t="str">
        <f>LEFT('5-Public Proc.'!E$14,FIND("Q",'5-Public Proc.'!E$14)-2)&amp;" - "&amp;'5-Public Proc.'!F15</f>
        <v>When a public tender is run, does the public procurement regulatory framework in your country facilitate participation by bidders by mandating the following:  - Entry requirements must be proportional to the value or complexity of the tender</v>
      </c>
      <c r="D9" s="11" t="str">
        <f>IF(OR('5-Public Proc.'!B15="N",'5-Public Proc.'!B15="NI"),"N",'5-Public Proc.'!C15)</f>
        <v>Q13c.1.3_i</v>
      </c>
      <c r="E9" s="11" t="s">
        <v>307</v>
      </c>
      <c r="F9" s="11" t="str">
        <f>'5-Public Proc.'!V15</f>
        <v>no</v>
      </c>
      <c r="G9" s="11" t="str">
        <f>'5-Public Proc.'!AP15</f>
        <v>.</v>
      </c>
      <c r="H9" s="11">
        <f>'5-Public Proc.'!AQ15</f>
        <v>0</v>
      </c>
      <c r="I9" s="6" t="str">
        <f t="shared" si="0"/>
        <v>.</v>
      </c>
    </row>
    <row r="10" spans="1:18" ht="38.25" x14ac:dyDescent="0.2">
      <c r="A10" s="11" t="str">
        <f>'5-Public Proc.'!B16</f>
        <v>EC</v>
      </c>
      <c r="B10" s="11" t="str">
        <f>'5-Public Proc.'!A16</f>
        <v>Q5.1.3_ii</v>
      </c>
      <c r="C10" s="11" t="str">
        <f>LEFT('5-Public Proc.'!E$14,FIND("Q",'5-Public Proc.'!E$14)-2)&amp;" - "&amp;'5-Public Proc.'!F16</f>
        <v>When a public tender is run, does the public procurement regulatory framework in your country facilitate participation by bidders by mandating the following:  - The time allotted to bidders for submitting their bid must be proportionate to the value or complexity of the tender</v>
      </c>
      <c r="D10" s="11" t="str">
        <f>IF(OR('5-Public Proc.'!B16="N",'5-Public Proc.'!B16="NI"),"N",'5-Public Proc.'!C16)</f>
        <v>Q13c.1.3_ii</v>
      </c>
      <c r="E10" s="11" t="s">
        <v>308</v>
      </c>
      <c r="F10" s="11" t="str">
        <f>'5-Public Proc.'!V16</f>
        <v>no</v>
      </c>
      <c r="G10" s="11" t="str">
        <f>'5-Public Proc.'!AP16</f>
        <v>.</v>
      </c>
      <c r="H10" s="11">
        <f>'5-Public Proc.'!AQ16</f>
        <v>0</v>
      </c>
      <c r="I10" s="6" t="str">
        <f t="shared" si="0"/>
        <v>.</v>
      </c>
    </row>
    <row r="11" spans="1:18" ht="38.25" x14ac:dyDescent="0.2">
      <c r="A11" s="11" t="str">
        <f>'5-Public Proc.'!B17</f>
        <v>EC</v>
      </c>
      <c r="B11" s="11" t="str">
        <f>'5-Public Proc.'!A17</f>
        <v>Q5.1.3_iii</v>
      </c>
      <c r="C11" s="11" t="str">
        <f>LEFT('5-Public Proc.'!E$14,FIND("Q",'5-Public Proc.'!E$14)-2)&amp;" - "&amp;'5-Public Proc.'!F17</f>
        <v>When a public tender is run, does the public procurement regulatory framework in your country facilitate participation by bidders by mandating the following:  - All tender documents must be published online</v>
      </c>
      <c r="D11" s="11" t="str">
        <f>IF(OR('5-Public Proc.'!B17="N",'5-Public Proc.'!B17="NI"),"N",'5-Public Proc.'!C17)</f>
        <v>Q13c.1.3_iii</v>
      </c>
      <c r="E11" s="11" t="s">
        <v>309</v>
      </c>
      <c r="F11" s="11" t="str">
        <f>'5-Public Proc.'!V17</f>
        <v>yes (in all or most sectors)</v>
      </c>
      <c r="G11" s="11" t="str">
        <f>'5-Public Proc.'!AP17</f>
        <v>.</v>
      </c>
      <c r="H11" s="11">
        <f>'5-Public Proc.'!AQ17</f>
        <v>0</v>
      </c>
      <c r="I11" s="6" t="str">
        <f t="shared" si="0"/>
        <v>.</v>
      </c>
    </row>
    <row r="12" spans="1:18" ht="25.5" x14ac:dyDescent="0.2">
      <c r="A12" s="11" t="str">
        <f>'5-Public Proc.'!B18</f>
        <v>EC</v>
      </c>
      <c r="B12" s="11" t="str">
        <f>'5-Public Proc.'!A18</f>
        <v>Q5.1.3_iv</v>
      </c>
      <c r="C12" s="11" t="str">
        <f>LEFT('5-Public Proc.'!E$14,FIND("Q",'5-Public Proc.'!E$14)-2)&amp;" - "&amp;'5-Public Proc.'!F18</f>
        <v>When a public tender is run, does the public procurement regulatory framework in your country facilitate participation by bidders by mandating the following:  - Bids can be submitted online</v>
      </c>
      <c r="D12" s="11" t="str">
        <f>IF(OR('5-Public Proc.'!B18="N",'5-Public Proc.'!B18="NI"),"N",'5-Public Proc.'!C18)</f>
        <v>Q13c.1.3_iv</v>
      </c>
      <c r="E12" s="11" t="s">
        <v>310</v>
      </c>
      <c r="F12" s="11" t="str">
        <f>'5-Public Proc.'!V18</f>
        <v>yes (in all or most sectors)</v>
      </c>
      <c r="G12" s="11" t="str">
        <f>'5-Public Proc.'!AP18</f>
        <v>.</v>
      </c>
      <c r="H12" s="11">
        <f>'5-Public Proc.'!AQ18</f>
        <v>0</v>
      </c>
      <c r="I12" s="6" t="str">
        <f t="shared" si="0"/>
        <v>.</v>
      </c>
    </row>
    <row r="13" spans="1:18" ht="29.25" customHeight="1" x14ac:dyDescent="0.2">
      <c r="A13" s="11" t="str">
        <f>'5-Public Proc.'!B19</f>
        <v>EC</v>
      </c>
      <c r="B13" s="11" t="str">
        <f>'5-Public Proc.'!A19</f>
        <v>Q5.1.3_v</v>
      </c>
      <c r="C13" s="11" t="str">
        <f>LEFT('5-Public Proc.'!E$14,FIND("Q",'5-Public Proc.'!E$14)-2)&amp;" - "&amp;'5-Public Proc.'!F19</f>
        <v>When a public tender is run, does the public procurement regulatory framework in your country facilitate participation by bidders by mandating the following:  - Tender documents must be made available free of charge</v>
      </c>
      <c r="D13" s="11" t="str">
        <f>IF(OR('5-Public Proc.'!B19="N",'5-Public Proc.'!B19="NI"),"N",'5-Public Proc.'!C19)</f>
        <v>Q13c.1.3_v</v>
      </c>
      <c r="E13" s="11" t="s">
        <v>311</v>
      </c>
      <c r="F13" s="11" t="str">
        <f>IF(D13="N","",'5-Public Proc.'!V19)</f>
        <v>yes (in all or most sectors)</v>
      </c>
      <c r="G13" s="11" t="str">
        <f>'5-Public Proc.'!AP19</f>
        <v>.</v>
      </c>
      <c r="H13" s="11">
        <f>'5-Public Proc.'!AQ19</f>
        <v>0</v>
      </c>
      <c r="I13" s="6" t="str">
        <f t="shared" si="0"/>
        <v>.</v>
      </c>
    </row>
    <row r="14" spans="1:18" ht="25.5" x14ac:dyDescent="0.2">
      <c r="A14" s="11" t="str">
        <f>'5-Public Proc.'!B20</f>
        <v>EC</v>
      </c>
      <c r="B14" s="11" t="str">
        <f>'5-Public Proc.'!A20</f>
        <v>Q5.1.4</v>
      </c>
      <c r="C14" s="11" t="str">
        <f>IF('5-Public Proc.'!E20&lt;&gt;"",LEFT('5-Public Proc.'!E20,FIND("Q",'5-Public Proc.'!E20)-2),LEFT('5-Public Proc.'!F20,FIND("Q",'5-Public Proc.'!F20)-2))</f>
        <v xml:space="preserve">When a public tender is run, does the contracting authority provide a reference price in the tender documentation for the goods and services it is procuring? </v>
      </c>
      <c r="D14" s="11" t="str">
        <f>IF(OR('5-Public Proc.'!B20="N",'5-Public Proc.'!B20="NI"),"N",'5-Public Proc.'!C20)</f>
        <v>Q13c.1.4</v>
      </c>
      <c r="E14" s="11" t="s">
        <v>312</v>
      </c>
      <c r="F14" s="11" t="str">
        <f>'5-Public Proc.'!V20</f>
        <v xml:space="preserve">yes (it provides a reference price in some tenders) </v>
      </c>
      <c r="G14" s="11" t="str">
        <f>'5-Public Proc.'!AP20</f>
        <v>.</v>
      </c>
      <c r="H14" s="11">
        <f>'5-Public Proc.'!AQ20</f>
        <v>0</v>
      </c>
      <c r="I14" s="6" t="str">
        <f t="shared" si="0"/>
        <v>.</v>
      </c>
    </row>
    <row r="15" spans="1:18" ht="25.5" x14ac:dyDescent="0.2">
      <c r="A15" s="11" t="str">
        <f>'5-Public Proc.'!B21</f>
        <v>N</v>
      </c>
      <c r="B15" s="11" t="str">
        <f>'5-Public Proc.'!A21</f>
        <v>Q5.1.5</v>
      </c>
      <c r="C15" s="11" t="str">
        <f>IF('5-Public Proc.'!E21&lt;&gt;"",LEFT('5-Public Proc.'!E21,FIND("Q",'5-Public Proc.'!E21)-2),LEFT('5-Public Proc.'!F21,FIND("Q",'5-Public Proc.'!F21)-2))</f>
        <v xml:space="preserve">Does the public procurement regulatory framework of your country explicitly requires contracting authorities to consider dividing public procurement contracts for the provision of goods and services into lots when designing public tenders? </v>
      </c>
      <c r="D15" s="11" t="str">
        <f>IF(OR('5-Public Proc.'!B21="N",'5-Public Proc.'!B21="NI"),"N",'5-Public Proc.'!C21)</f>
        <v>N</v>
      </c>
      <c r="E15" s="11" t="s">
        <v>302</v>
      </c>
      <c r="F15" s="11" t="str">
        <f>'5-Public Proc.'!V21</f>
        <v/>
      </c>
      <c r="G15" s="11" t="str">
        <f>'5-Public Proc.'!AP21</f>
        <v>.</v>
      </c>
      <c r="H15" s="11">
        <f>'5-Public Proc.'!AQ21</f>
        <v>0</v>
      </c>
      <c r="I15" s="6" t="str">
        <f t="shared" si="0"/>
        <v>.</v>
      </c>
    </row>
    <row r="16" spans="1:18" ht="25.5" x14ac:dyDescent="0.2">
      <c r="A16" s="11" t="str">
        <f>'5-Public Proc.'!B22</f>
        <v>N</v>
      </c>
      <c r="B16" s="11" t="str">
        <f>'5-Public Proc.'!A22</f>
        <v>Q5.1.5a</v>
      </c>
      <c r="C16" s="11" t="str">
        <f>IF('5-Public Proc.'!E22&lt;&gt;"",LEFT('5-Public Proc.'!E22,FIND("Q",'5-Public Proc.'!E22)-2),LEFT('5-Public Proc.'!F22,FIND("Q",'5-Public Proc.'!F22)-2))</f>
        <v xml:space="preserve">If you answered Yes to the question above, is there a requirement to prove that the division into lots of contracts has been considered and to provide a justification for not doing so? </v>
      </c>
      <c r="D16" s="11" t="str">
        <f>IF(OR('5-Public Proc.'!B22="N",'5-Public Proc.'!B22="NI"),"N",'5-Public Proc.'!C22)</f>
        <v>N</v>
      </c>
      <c r="E16" s="11" t="s">
        <v>302</v>
      </c>
      <c r="F16" s="11" t="str">
        <f>'5-Public Proc.'!V22</f>
        <v/>
      </c>
      <c r="G16" s="11" t="str">
        <f>'5-Public Proc.'!AP22</f>
        <v>.</v>
      </c>
      <c r="H16" s="11">
        <f>'5-Public Proc.'!AQ22</f>
        <v>0</v>
      </c>
      <c r="I16" s="6" t="str">
        <f t="shared" si="0"/>
        <v>.</v>
      </c>
    </row>
    <row r="17" spans="1:9" x14ac:dyDescent="0.2">
      <c r="A17" s="11" t="str">
        <f>'5-Public Proc.'!B23</f>
        <v>NI</v>
      </c>
      <c r="B17" s="11" t="str">
        <f>'5-Public Proc.'!A23</f>
        <v>Q5.1.5b</v>
      </c>
      <c r="C17" s="11" t="str">
        <f>IF('5-Public Proc.'!E23&lt;&gt;"",LEFT('5-Public Proc.'!E23,FIND("Q",'5-Public Proc.'!E23)-2),LEFT('5-Public Proc.'!F23,FIND("Q",'5-Public Proc.'!F23)-2))</f>
        <v xml:space="preserve">If you answered Yes, please provide a link to the law/regulation that sets these requirements </v>
      </c>
      <c r="D17" s="11" t="str">
        <f>IF(OR('5-Public Proc.'!B23="N",'5-Public Proc.'!B23="NI"),"N",'5-Public Proc.'!C23)</f>
        <v>N</v>
      </c>
      <c r="E17" s="11" t="s">
        <v>302</v>
      </c>
      <c r="F17" s="11" t="str">
        <f>'5-Public Proc.'!V23</f>
        <v/>
      </c>
      <c r="G17" s="11" t="str">
        <f>'5-Public Proc.'!AP23</f>
        <v>.</v>
      </c>
      <c r="H17" s="11">
        <f>'5-Public Proc.'!AQ23</f>
        <v>0</v>
      </c>
      <c r="I17" s="6" t="str">
        <f t="shared" si="0"/>
        <v>.</v>
      </c>
    </row>
    <row r="18" spans="1:9" ht="25.5" x14ac:dyDescent="0.2">
      <c r="A18" s="11" t="str">
        <f>'5-Public Proc.'!B24</f>
        <v>N</v>
      </c>
      <c r="B18" s="11" t="str">
        <f>'5-Public Proc.'!A24</f>
        <v>Q5.1.6</v>
      </c>
      <c r="C18" s="11" t="str">
        <f>IF('5-Public Proc.'!E24&lt;&gt;"",LEFT('5-Public Proc.'!E24,FIND("Q",'5-Public Proc.'!E24)-2),LEFT('5-Public Proc.'!F24,FIND("Q",'5-Public Proc.'!F24)-2))</f>
        <v xml:space="preserve">Does the public procurement regulatory framework of your country require firms to be registered in a specific registry in order to submit a bid in a public tender for goods and services? </v>
      </c>
      <c r="D18" s="11" t="str">
        <f>IF(OR('5-Public Proc.'!B24="N",'5-Public Proc.'!B24="NI"),"N",'5-Public Proc.'!C24)</f>
        <v>N</v>
      </c>
      <c r="E18" s="11" t="s">
        <v>302</v>
      </c>
      <c r="F18" s="11" t="str">
        <f>'5-Public Proc.'!V24</f>
        <v/>
      </c>
      <c r="G18" s="11" t="str">
        <f>'5-Public Proc.'!AP24</f>
        <v>.</v>
      </c>
      <c r="H18" s="11">
        <f>'5-Public Proc.'!AQ24</f>
        <v>0</v>
      </c>
      <c r="I18" s="6" t="str">
        <f t="shared" si="0"/>
        <v>.</v>
      </c>
    </row>
    <row r="19" spans="1:9" x14ac:dyDescent="0.2">
      <c r="A19" s="11" t="str">
        <f>'5-Public Proc.'!B25</f>
        <v>NI</v>
      </c>
      <c r="B19" s="11" t="str">
        <f>'5-Public Proc.'!A25</f>
        <v>Q5.1.6a</v>
      </c>
      <c r="C19" s="11" t="str">
        <f>IF('5-Public Proc.'!E25&lt;&gt;"",LEFT('5-Public Proc.'!E25,FIND("Q",'5-Public Proc.'!E25)-2),LEFT('5-Public Proc.'!F25,FIND("Q",'5-Public Proc.'!F25)-2))</f>
        <v xml:space="preserve">If you answered Yes, please provide a link to the law/regulation that sets this requirement </v>
      </c>
      <c r="D19" s="11" t="str">
        <f>IF(OR('5-Public Proc.'!B25="N",'5-Public Proc.'!B25="NI"),"N",'5-Public Proc.'!C25)</f>
        <v>N</v>
      </c>
      <c r="E19" s="11" t="s">
        <v>302</v>
      </c>
      <c r="F19" s="11" t="str">
        <f>'5-Public Proc.'!V25</f>
        <v/>
      </c>
      <c r="G19" s="11" t="str">
        <f>'5-Public Proc.'!AP25</f>
        <v>.</v>
      </c>
      <c r="H19" s="11">
        <f>'5-Public Proc.'!AQ25</f>
        <v>0</v>
      </c>
      <c r="I19" s="6" t="str">
        <f t="shared" si="0"/>
        <v>.</v>
      </c>
    </row>
    <row r="20" spans="1:9" ht="25.5" x14ac:dyDescent="0.2">
      <c r="A20" s="11" t="str">
        <f>'5-Public Proc.'!B27</f>
        <v>EC</v>
      </c>
      <c r="B20" s="11" t="str">
        <f>'5-Public Proc.'!A27</f>
        <v>Q5.2.1</v>
      </c>
      <c r="C20" s="11" t="str">
        <f>IF('5-Public Proc.'!E27&lt;&gt;"",LEFT('5-Public Proc.'!E27,FIND("Q",'5-Public Proc.'!E27)-2),LEFT('5-Public Proc.'!F27,FIND("Q",'5-Public Proc.'!F27)-2))</f>
        <v xml:space="preserve">Under the public procurement regulatory framework of your country, are tenders the method that should be used for conducting procurement of public works? </v>
      </c>
      <c r="D20" s="11" t="str">
        <f>IF(OR('5-Public Proc.'!B27="N",'5-Public Proc.'!B27="NI"),"N",'5-Public Proc.'!C27)</f>
        <v>Q13c.2.1</v>
      </c>
      <c r="E20" s="11" t="s">
        <v>313</v>
      </c>
      <c r="F20" s="11" t="str">
        <f>'5-Public Proc.'!V27</f>
        <v>yes (only in few sectors)</v>
      </c>
      <c r="G20" s="11" t="str">
        <f>'5-Public Proc.'!AP27</f>
        <v>.</v>
      </c>
      <c r="H20" s="11">
        <f>'5-Public Proc.'!AQ27</f>
        <v>0</v>
      </c>
      <c r="I20" s="6" t="str">
        <f t="shared" si="0"/>
        <v>.</v>
      </c>
    </row>
    <row r="21" spans="1:9" x14ac:dyDescent="0.2">
      <c r="A21" s="11" t="str">
        <f>'5-Public Proc.'!B28</f>
        <v>NI</v>
      </c>
      <c r="B21" s="11" t="str">
        <f>'5-Public Proc.'!A28</f>
        <v>Q5.2.1a</v>
      </c>
      <c r="C21" s="11" t="str">
        <f>IF('5-Public Proc.'!E28&lt;&gt;"",LEFT('5-Public Proc.'!E28,FIND("Q",'5-Public Proc.'!E28)-2),LEFT('5-Public Proc.'!F28,FIND("Q",'5-Public Proc.'!F28)-2))</f>
        <v xml:space="preserve">Please provide a link to the relevant law or regulation </v>
      </c>
      <c r="D21" s="11" t="str">
        <f>IF(OR('5-Public Proc.'!B28="N",'5-Public Proc.'!B28="NI"),"N",'5-Public Proc.'!C28)</f>
        <v>N</v>
      </c>
      <c r="E21" s="11" t="s">
        <v>302</v>
      </c>
      <c r="F21" s="11" t="str">
        <f>'5-Public Proc.'!V28</f>
        <v/>
      </c>
      <c r="G21" s="11" t="str">
        <f>'5-Public Proc.'!AP28</f>
        <v>.</v>
      </c>
      <c r="H21" s="11">
        <f>'5-Public Proc.'!AQ28</f>
        <v>0</v>
      </c>
      <c r="I21" s="6" t="str">
        <f t="shared" si="0"/>
        <v>.</v>
      </c>
    </row>
    <row r="22" spans="1:9" ht="25.5" x14ac:dyDescent="0.2">
      <c r="A22" s="11" t="str">
        <f>'5-Public Proc.'!B29</f>
        <v>I</v>
      </c>
      <c r="B22" s="11" t="str">
        <f>'5-Public Proc.'!A29</f>
        <v>Q5.2.1b</v>
      </c>
      <c r="C22" s="11" t="str">
        <f>IF('5-Public Proc.'!E29&lt;&gt;"",LEFT('5-Public Proc.'!E29,FIND("Q",'5-Public Proc.'!E29)-2),LEFT('5-Public Proc.'!F29,FIND("Q",'5-Public Proc.'!F29)-2))</f>
        <v xml:space="preserve">If you have answered yes to the question above, is there a minimum value of the contracts below which a tender is not required? </v>
      </c>
      <c r="D22" s="11" t="str">
        <f>IF(OR('5-Public Proc.'!B29="N",'5-Public Proc.'!B29="NI"),"N",'5-Public Proc.'!C29)</f>
        <v>Q13c.2.1a</v>
      </c>
      <c r="E22" s="11" t="s">
        <v>304</v>
      </c>
      <c r="F22" s="11" t="str">
        <f>'5-Public Proc.'!V29</f>
        <v>yes</v>
      </c>
      <c r="G22" s="11" t="str">
        <f>'5-Public Proc.'!AP29</f>
        <v>.</v>
      </c>
      <c r="H22" s="11">
        <f>'5-Public Proc.'!AQ29</f>
        <v>0</v>
      </c>
      <c r="I22" s="6" t="str">
        <f t="shared" si="0"/>
        <v>.</v>
      </c>
    </row>
    <row r="23" spans="1:9" x14ac:dyDescent="0.2">
      <c r="A23" s="11" t="str">
        <f>'5-Public Proc.'!B30</f>
        <v>I</v>
      </c>
      <c r="B23" s="11" t="str">
        <f>'5-Public Proc.'!A30</f>
        <v>Q5.2.1c</v>
      </c>
      <c r="C23" s="11" t="str">
        <f>IF('5-Public Proc.'!E30&lt;&gt;"",LEFT('5-Public Proc.'!E30,FIND("Q",'5-Public Proc.'!E30)-2),LEFT('5-Public Proc.'!F30,FIND("Q",'5-Public Proc.'!F30)-2))</f>
        <v xml:space="preserve">If you have answered yes to the question above, what is this minimum value? </v>
      </c>
      <c r="D23" s="11" t="str">
        <f>IF(OR('5-Public Proc.'!B30="N",'5-Public Proc.'!B30="NI"),"N",'5-Public Proc.'!C30)</f>
        <v>Q13c.2.1b</v>
      </c>
      <c r="E23" s="11" t="s">
        <v>314</v>
      </c>
      <c r="F23" s="11" t="str">
        <f>'5-Public Proc.'!V30</f>
        <v>.</v>
      </c>
      <c r="G23" s="11" t="str">
        <f>'5-Public Proc.'!AP30</f>
        <v>.</v>
      </c>
      <c r="H23" s="11">
        <f>'5-Public Proc.'!AQ30</f>
        <v>0</v>
      </c>
      <c r="I23" s="6" t="str">
        <f t="shared" si="0"/>
        <v>.</v>
      </c>
    </row>
    <row r="24" spans="1:9" ht="38.25" x14ac:dyDescent="0.2">
      <c r="A24" s="11" t="str">
        <f>'5-Public Proc.'!B31</f>
        <v>EC</v>
      </c>
      <c r="B24" s="11" t="str">
        <f>'5-Public Proc.'!A31</f>
        <v>Q5.2.2</v>
      </c>
      <c r="C24" s="11" t="str">
        <f>IF('5-Public Proc.'!E31&lt;&gt;"",LEFT('5-Public Proc.'!E31,FIND("Q",'5-Public Proc.'!E31)-2),LEFT('5-Public Proc.'!F31,FIND("Q",'5-Public Proc.'!F31)-2))</f>
        <v xml:space="preserve">Under the public procurement regulatory framework of your country is it a mandatory requirement for a contracting authority to collect/gather information on the public work it plans to procure before deciding its procurement strategy and designing a tender? </v>
      </c>
      <c r="D24" s="11" t="str">
        <f>IF(OR('5-Public Proc.'!B31="N",'5-Public Proc.'!B31="NI"),"N",'5-Public Proc.'!C31)</f>
        <v>Q13c.2.2</v>
      </c>
      <c r="E24" s="11" t="s">
        <v>315</v>
      </c>
      <c r="F24" s="11" t="str">
        <f>'5-Public Proc.'!V31</f>
        <v>yes (in all or most sectors)</v>
      </c>
      <c r="G24" s="11" t="str">
        <f>'5-Public Proc.'!AP31</f>
        <v>.</v>
      </c>
      <c r="H24" s="11">
        <f>'5-Public Proc.'!AQ31</f>
        <v>0</v>
      </c>
      <c r="I24" s="6" t="str">
        <f t="shared" si="0"/>
        <v>.</v>
      </c>
    </row>
    <row r="25" spans="1:9" ht="41.25" customHeight="1" x14ac:dyDescent="0.2">
      <c r="A25" s="11" t="str">
        <f>'5-Public Proc.'!B32</f>
        <v>NI</v>
      </c>
      <c r="B25" s="11" t="str">
        <f>'5-Public Proc.'!A32</f>
        <v>Q5.2.2a</v>
      </c>
      <c r="C25" s="11" t="str">
        <f>IF('5-Public Proc.'!E32&lt;&gt;"",LEFT('5-Public Proc.'!E32,FIND("Q",'5-Public Proc.'!E32)-2),LEFT('5-Public Proc.'!F32,FIND("Q",'5-Public Proc.'!F32)-2))</f>
        <v xml:space="preserve">If you answered Yes, please provide a link to the relevant law or regulation that sets this requirement </v>
      </c>
      <c r="D25" s="11" t="str">
        <f>IF(OR('5-Public Proc.'!B32="N",'5-Public Proc.'!B32="NI"),"N",'5-Public Proc.'!C32)</f>
        <v>N</v>
      </c>
      <c r="E25" s="11" t="s">
        <v>302</v>
      </c>
      <c r="F25" s="11" t="str">
        <f>'5-Public Proc.'!V32</f>
        <v/>
      </c>
      <c r="G25" s="11" t="str">
        <f>'5-Public Proc.'!AP32</f>
        <v>.</v>
      </c>
      <c r="H25" s="11">
        <f>'5-Public Proc.'!AQ32</f>
        <v>0</v>
      </c>
      <c r="I25" s="6" t="str">
        <f t="shared" si="0"/>
        <v>.</v>
      </c>
    </row>
    <row r="26" spans="1:9" ht="30" customHeight="1" x14ac:dyDescent="0.2">
      <c r="A26" s="11" t="str">
        <f>'5-Public Proc.'!B34</f>
        <v>EC</v>
      </c>
      <c r="B26" s="11" t="str">
        <f>'5-Public Proc.'!A34</f>
        <v>Q5.2.3_i</v>
      </c>
      <c r="C26" s="11" t="str">
        <f>LEFT('5-Public Proc.'!E$33,FIND("Q",'5-Public Proc.'!E$33)-2)&amp;" - "&amp;'5-Public Proc.'!F34</f>
        <v>When a tender is run, does the public procurement regulatory framework in your country facilitate participation by bidders by mandating the following:  - Entry requirements must be proportional to the value or complexity of the tender</v>
      </c>
      <c r="D26" s="11" t="str">
        <f>IF(OR('5-Public Proc.'!B34="N",'5-Public Proc.'!B34="NI"),"N",'5-Public Proc.'!C34)</f>
        <v>Q13c.2.3_i</v>
      </c>
      <c r="E26" s="11" t="s">
        <v>307</v>
      </c>
      <c r="F26" s="11" t="str">
        <f>'5-Public Proc.'!V34</f>
        <v>no</v>
      </c>
      <c r="G26" s="11" t="str">
        <f>'5-Public Proc.'!AP34</f>
        <v>.</v>
      </c>
      <c r="H26" s="11">
        <f>'5-Public Proc.'!AQ34</f>
        <v>0</v>
      </c>
      <c r="I26" s="6" t="str">
        <f t="shared" si="0"/>
        <v>.</v>
      </c>
    </row>
    <row r="27" spans="1:9" ht="38.25" x14ac:dyDescent="0.2">
      <c r="A27" s="11" t="str">
        <f>'5-Public Proc.'!B35</f>
        <v>EC</v>
      </c>
      <c r="B27" s="11" t="str">
        <f>'5-Public Proc.'!A35</f>
        <v>Q5.2.3_ii</v>
      </c>
      <c r="C27" s="11" t="str">
        <f>LEFT('5-Public Proc.'!E$33,FIND("Q",'5-Public Proc.'!E$33)-2)&amp;" - "&amp;'5-Public Proc.'!F35</f>
        <v>When a tender is run, does the public procurement regulatory framework in your country facilitate participation by bidders by mandating the following:  - The time allotted for bidders to submit their bid is proportionate to the value or complexity of the tender</v>
      </c>
      <c r="D27" s="11" t="str">
        <f>IF(OR('5-Public Proc.'!B35="N",'5-Public Proc.'!B35="NI"),"N",'5-Public Proc.'!C35)</f>
        <v>Q13c.2.3_ii</v>
      </c>
      <c r="E27" s="11" t="s">
        <v>316</v>
      </c>
      <c r="F27" s="11" t="str">
        <f>'5-Public Proc.'!V35</f>
        <v>no</v>
      </c>
      <c r="G27" s="11" t="str">
        <f>'5-Public Proc.'!AP35</f>
        <v>.</v>
      </c>
      <c r="H27" s="11">
        <f>'5-Public Proc.'!AQ35</f>
        <v>0</v>
      </c>
      <c r="I27" s="6" t="str">
        <f t="shared" si="0"/>
        <v>.</v>
      </c>
    </row>
    <row r="28" spans="1:9" ht="38.25" x14ac:dyDescent="0.2">
      <c r="A28" s="11" t="str">
        <f>'5-Public Proc.'!B36</f>
        <v>EC</v>
      </c>
      <c r="B28" s="11" t="str">
        <f>'5-Public Proc.'!A36</f>
        <v>Q5.2.3_iii</v>
      </c>
      <c r="C28" s="11" t="str">
        <f>LEFT('5-Public Proc.'!E$33,FIND("Q",'5-Public Proc.'!E$33)-2)&amp;" - "&amp;'5-Public Proc.'!F36</f>
        <v>When a tender is run, does the public procurement regulatory framework in your country facilitate participation by bidders by mandating the following:  - All tender documents must be published online</v>
      </c>
      <c r="D28" s="11" t="str">
        <f>IF(OR('5-Public Proc.'!B36="N",'5-Public Proc.'!B36="NI"),"N",'5-Public Proc.'!C36)</f>
        <v>Q13c.2.3_iii</v>
      </c>
      <c r="E28" s="11" t="s">
        <v>309</v>
      </c>
      <c r="F28" s="11" t="str">
        <f>'5-Public Proc.'!V36</f>
        <v>yes (in all or most sectors)</v>
      </c>
      <c r="G28" s="11" t="str">
        <f>'5-Public Proc.'!AP36</f>
        <v>.</v>
      </c>
      <c r="H28" s="11">
        <f>'5-Public Proc.'!AQ36</f>
        <v>0</v>
      </c>
      <c r="I28" s="6" t="str">
        <f t="shared" si="0"/>
        <v>.</v>
      </c>
    </row>
    <row r="29" spans="1:9" ht="25.5" x14ac:dyDescent="0.2">
      <c r="A29" s="11" t="str">
        <f>'5-Public Proc.'!B37</f>
        <v>EC</v>
      </c>
      <c r="B29" s="11" t="str">
        <f>'5-Public Proc.'!A37</f>
        <v>Q5.2.3_iv</v>
      </c>
      <c r="C29" s="11" t="str">
        <f>LEFT('5-Public Proc.'!E$33,FIND("Q",'5-Public Proc.'!E$33)-2)&amp;" - "&amp;'5-Public Proc.'!F37</f>
        <v>When a tender is run, does the public procurement regulatory framework in your country facilitate participation by bidders by mandating the following:  - Bids can be submitted online</v>
      </c>
      <c r="D29" s="11" t="str">
        <f>IF(OR('5-Public Proc.'!B37="N",'5-Public Proc.'!B37="NI"),"N",'5-Public Proc.'!C37)</f>
        <v>Q13c.2.3_iv</v>
      </c>
      <c r="E29" s="11" t="s">
        <v>310</v>
      </c>
      <c r="F29" s="11" t="str">
        <f>'5-Public Proc.'!V37</f>
        <v>yes (in all or most sectors)</v>
      </c>
      <c r="G29" s="11" t="str">
        <f>'5-Public Proc.'!AP37</f>
        <v>.</v>
      </c>
      <c r="H29" s="11">
        <f>'5-Public Proc.'!AQ37</f>
        <v>0</v>
      </c>
      <c r="I29" s="6" t="str">
        <f t="shared" si="0"/>
        <v>.</v>
      </c>
    </row>
    <row r="30" spans="1:9" ht="38.25" x14ac:dyDescent="0.2">
      <c r="A30" s="11" t="str">
        <f>'5-Public Proc.'!B38</f>
        <v>EC</v>
      </c>
      <c r="B30" s="11" t="str">
        <f>'5-Public Proc.'!A38</f>
        <v>Q5.2.3_v</v>
      </c>
      <c r="C30" s="11" t="str">
        <f>LEFT('5-Public Proc.'!E$33,FIND("Q",'5-Public Proc.'!E$33)-2)&amp;" - "&amp;'5-Public Proc.'!F38</f>
        <v>When a tender is run, does the public procurement regulatory framework in your country facilitate participation by bidders by mandating the following:  - Tender documents must be made available free of charge</v>
      </c>
      <c r="D30" s="11" t="str">
        <f>IF(OR('5-Public Proc.'!B38="N",'5-Public Proc.'!B38="NI"),"N",'5-Public Proc.'!C38)</f>
        <v>Q13c.2.3_v</v>
      </c>
      <c r="E30" s="11" t="s">
        <v>311</v>
      </c>
      <c r="F30" s="11" t="str">
        <f>'5-Public Proc.'!V38</f>
        <v>yes (in all or most sectors)</v>
      </c>
      <c r="G30" s="11" t="str">
        <f>'5-Public Proc.'!AP38</f>
        <v>.</v>
      </c>
      <c r="H30" s="11">
        <f>'5-Public Proc.'!AQ38</f>
        <v>0</v>
      </c>
      <c r="I30" s="6" t="str">
        <f t="shared" si="0"/>
        <v>.</v>
      </c>
    </row>
    <row r="31" spans="1:9" ht="25.5" x14ac:dyDescent="0.2">
      <c r="A31" s="11" t="str">
        <f>'5-Public Proc.'!B39</f>
        <v>EC</v>
      </c>
      <c r="B31" s="11" t="str">
        <f>'5-Public Proc.'!A39</f>
        <v>Q5.2.4</v>
      </c>
      <c r="C31" s="11" t="str">
        <f>IF('5-Public Proc.'!E39&lt;&gt;"",LEFT('5-Public Proc.'!E39,FIND("Q",'5-Public Proc.'!E39)-2),LEFT('5-Public Proc.'!F39,FIND("Q",'5-Public Proc.'!F39)-2))</f>
        <v xml:space="preserve">When a public tender is run, does the tendering authority provide in the tender documentation a reference price for the public works it is procuring? </v>
      </c>
      <c r="D31" s="11" t="str">
        <f>IF(OR('5-Public Proc.'!B39="N",'5-Public Proc.'!B39="NI"),"N",'5-Public Proc.'!C39)</f>
        <v>Q13c.2.4</v>
      </c>
      <c r="E31" s="11" t="s">
        <v>317</v>
      </c>
      <c r="F31" s="11" t="str">
        <f>'5-Public Proc.'!V39</f>
        <v>no (it is not permitted)</v>
      </c>
      <c r="G31" s="11" t="str">
        <f>'5-Public Proc.'!AP39</f>
        <v>.</v>
      </c>
      <c r="H31" s="11">
        <f>'5-Public Proc.'!AQ39</f>
        <v>0</v>
      </c>
      <c r="I31" s="6" t="str">
        <f t="shared" si="0"/>
        <v>.</v>
      </c>
    </row>
    <row r="32" spans="1:9" ht="25.5" x14ac:dyDescent="0.2">
      <c r="A32" s="11" t="str">
        <f>'5-Public Proc.'!B40</f>
        <v>N</v>
      </c>
      <c r="B32" s="11" t="str">
        <f>'5-Public Proc.'!A40</f>
        <v>Q5.2.5</v>
      </c>
      <c r="C32" s="11" t="str">
        <f>IF('5-Public Proc.'!E40&lt;&gt;"",LEFT('5-Public Proc.'!E40,FIND("Q",'5-Public Proc.'!E40)-2),LEFT('5-Public Proc.'!F40,FIND("Q",'5-Public Proc.'!F40)-2))</f>
        <v xml:space="preserve">Does the public procurement regulatory framework of your country explicitly requires contracting authorities to consider dividing public procurement contracts for public works for into lots when designing public tenders? </v>
      </c>
      <c r="D32" s="11" t="str">
        <f>IF(OR('5-Public Proc.'!B40="N",'5-Public Proc.'!B40="NI"),"N",'5-Public Proc.'!C40)</f>
        <v>N</v>
      </c>
      <c r="E32" s="11" t="s">
        <v>302</v>
      </c>
      <c r="F32" s="11" t="str">
        <f>'5-Public Proc.'!V40</f>
        <v/>
      </c>
      <c r="G32" s="11" t="str">
        <f>'5-Public Proc.'!AP40</f>
        <v>.</v>
      </c>
      <c r="H32" s="11">
        <f>'5-Public Proc.'!AQ40</f>
        <v>0</v>
      </c>
      <c r="I32" s="6" t="str">
        <f t="shared" si="0"/>
        <v>.</v>
      </c>
    </row>
    <row r="33" spans="1:9" ht="25.5" x14ac:dyDescent="0.2">
      <c r="A33" s="11" t="str">
        <f>'5-Public Proc.'!B41</f>
        <v>N</v>
      </c>
      <c r="B33" s="11" t="str">
        <f>'5-Public Proc.'!A41</f>
        <v>Q5.2.5a</v>
      </c>
      <c r="C33" s="11" t="str">
        <f>IF('5-Public Proc.'!E41&lt;&gt;"",LEFT('5-Public Proc.'!E41,FIND("Q",'5-Public Proc.'!E41)-2),LEFT('5-Public Proc.'!F41,FIND("Q",'5-Public Proc.'!F41)-2))</f>
        <v xml:space="preserve">If you answered Yes to the question above, is there a requirement to prove that the division into lots of contracts has been considered and to provide a justification for not doing so? </v>
      </c>
      <c r="D33" s="11" t="str">
        <f>IF(OR('5-Public Proc.'!B41="N",'5-Public Proc.'!B41="NI"),"N",'5-Public Proc.'!C41)</f>
        <v>N</v>
      </c>
      <c r="E33" s="11" t="s">
        <v>302</v>
      </c>
      <c r="F33" s="11" t="str">
        <f>'5-Public Proc.'!V41</f>
        <v/>
      </c>
      <c r="G33" s="11" t="str">
        <f>'5-Public Proc.'!AP41</f>
        <v>.</v>
      </c>
      <c r="H33" s="11">
        <f>'5-Public Proc.'!AQ41</f>
        <v>0</v>
      </c>
      <c r="I33" s="6" t="str">
        <f t="shared" si="0"/>
        <v>.</v>
      </c>
    </row>
    <row r="34" spans="1:9" x14ac:dyDescent="0.2">
      <c r="A34" s="11" t="str">
        <f>'5-Public Proc.'!B42</f>
        <v>NI</v>
      </c>
      <c r="B34" s="11" t="str">
        <f>'5-Public Proc.'!A42</f>
        <v>Q5.2.5b</v>
      </c>
      <c r="C34" s="11" t="str">
        <f>IF('5-Public Proc.'!E42&lt;&gt;"",LEFT('5-Public Proc.'!E42,FIND("Q",'5-Public Proc.'!E42)-2),LEFT('5-Public Proc.'!F42,FIND("Q",'5-Public Proc.'!F42)-2))</f>
        <v xml:space="preserve">If you answered Yes, please provide a link to the law/regulation that sets these requirements. </v>
      </c>
      <c r="D34" s="11" t="str">
        <f>IF(OR('5-Public Proc.'!B42="N",'5-Public Proc.'!B42="NI"),"N",'5-Public Proc.'!C42)</f>
        <v>N</v>
      </c>
      <c r="E34" s="11" t="s">
        <v>302</v>
      </c>
      <c r="F34" s="11" t="str">
        <f>'5-Public Proc.'!V42</f>
        <v/>
      </c>
      <c r="G34" s="11" t="str">
        <f>'5-Public Proc.'!AP42</f>
        <v>.</v>
      </c>
      <c r="H34" s="11">
        <f>'5-Public Proc.'!AQ42</f>
        <v>0</v>
      </c>
      <c r="I34" s="6" t="str">
        <f t="shared" si="0"/>
        <v>.</v>
      </c>
    </row>
    <row r="35" spans="1:9" ht="25.5" x14ac:dyDescent="0.2">
      <c r="A35" s="11" t="str">
        <f>'5-Public Proc.'!B43</f>
        <v>N</v>
      </c>
      <c r="B35" s="11" t="str">
        <f>'5-Public Proc.'!A43</f>
        <v>Q5.2.6</v>
      </c>
      <c r="C35" s="11" t="str">
        <f>IF('5-Public Proc.'!E43&lt;&gt;"",LEFT('5-Public Proc.'!E43,FIND("Q",'5-Public Proc.'!E43)-2),LEFT('5-Public Proc.'!F43,FIND("Q",'5-Public Proc.'!F43)-2))</f>
        <v xml:space="preserve">Does the public procurement regulatory framework of your country require firms to be registered in a specific registry in order to submit a bid in a public tender for public works? </v>
      </c>
      <c r="D35" s="11" t="str">
        <f>IF(OR('5-Public Proc.'!B43="N",'5-Public Proc.'!B43="NI"),"N",'5-Public Proc.'!C43)</f>
        <v>N</v>
      </c>
      <c r="E35" s="11" t="s">
        <v>302</v>
      </c>
      <c r="F35" s="11" t="str">
        <f>'5-Public Proc.'!V43</f>
        <v/>
      </c>
      <c r="G35" s="11" t="str">
        <f>'5-Public Proc.'!AP43</f>
        <v>.</v>
      </c>
      <c r="H35" s="11">
        <f>'5-Public Proc.'!AQ43</f>
        <v>0</v>
      </c>
      <c r="I35" s="6" t="str">
        <f t="shared" si="0"/>
        <v>.</v>
      </c>
    </row>
    <row r="36" spans="1:9" x14ac:dyDescent="0.2">
      <c r="A36" s="11" t="str">
        <f>'5-Public Proc.'!B44</f>
        <v>NI</v>
      </c>
      <c r="B36" s="11" t="str">
        <f>'5-Public Proc.'!A44</f>
        <v>Q5.2.6a</v>
      </c>
      <c r="C36" s="11" t="str">
        <f>IF('5-Public Proc.'!E44&lt;&gt;"",LEFT('5-Public Proc.'!E44,FIND("Q",'5-Public Proc.'!E44)-2),LEFT('5-Public Proc.'!F44,FIND("Q",'5-Public Proc.'!F44)-2))</f>
        <v xml:space="preserve">If you answered Yes, please provide a link to the law/regulation that sets this requirement </v>
      </c>
      <c r="D36" s="11" t="str">
        <f>IF(OR('5-Public Proc.'!B44="N",'5-Public Proc.'!B44="NI"),"N",'5-Public Proc.'!C44)</f>
        <v>N</v>
      </c>
      <c r="E36" s="11" t="s">
        <v>302</v>
      </c>
      <c r="F36" s="11" t="str">
        <f>'5-Public Proc.'!V44</f>
        <v/>
      </c>
      <c r="G36" s="11" t="str">
        <f>'5-Public Proc.'!AP44</f>
        <v>.</v>
      </c>
      <c r="H36" s="11">
        <f>'5-Public Proc.'!AQ44</f>
        <v>0</v>
      </c>
      <c r="I36" s="6" t="str">
        <f t="shared" si="0"/>
        <v>.</v>
      </c>
    </row>
    <row r="37" spans="1:9" ht="25.5" x14ac:dyDescent="0.2">
      <c r="A37" s="11" t="str">
        <f>'5-Public Proc.'!B46</f>
        <v>N</v>
      </c>
      <c r="B37" s="11" t="str">
        <f>'5-Public Proc.'!A46</f>
        <v>Q5.3.1</v>
      </c>
      <c r="C37" s="11" t="str">
        <f>IF('5-Public Proc.'!E46&lt;&gt;"",LEFT('5-Public Proc.'!E46,FIND("Q",'5-Public Proc.'!E46)-2),LEFT('5-Public Proc.'!F46,FIND("Q",'5-Public Proc.'!F46)-2))</f>
        <v xml:space="preserve">Does the regulatory framework for public procurement of your country require or permit that some public tenders for the provision of goods and services are reserved only to domestic firms? </v>
      </c>
      <c r="D37" s="11" t="str">
        <f>IF(OR('5-Public Proc.'!B46="N",'5-Public Proc.'!B46="NI"),"N",'5-Public Proc.'!C46)</f>
        <v>N</v>
      </c>
      <c r="E37" s="11" t="s">
        <v>302</v>
      </c>
      <c r="F37" s="11" t="str">
        <f>'5-Public Proc.'!V46</f>
        <v/>
      </c>
      <c r="G37" s="11" t="str">
        <f>'5-Public Proc.'!AP46</f>
        <v>.</v>
      </c>
      <c r="H37" s="11">
        <f>'5-Public Proc.'!AQ46</f>
        <v>0</v>
      </c>
      <c r="I37" s="6" t="str">
        <f t="shared" si="0"/>
        <v>.</v>
      </c>
    </row>
    <row r="38" spans="1:9" x14ac:dyDescent="0.2">
      <c r="A38" s="11" t="str">
        <f>'5-Public Proc.'!B47</f>
        <v>NI</v>
      </c>
      <c r="B38" s="11" t="str">
        <f>'5-Public Proc.'!A47</f>
        <v>Q5.3.1a</v>
      </c>
      <c r="C38" s="11" t="str">
        <f>IF('5-Public Proc.'!E47&lt;&gt;"",LEFT('5-Public Proc.'!E47,FIND("Q",'5-Public Proc.'!E47)-2),LEFT('5-Public Proc.'!F47,FIND("Q",'5-Public Proc.'!F47)-2))</f>
        <v xml:space="preserve">If you answered Yes, please explain what determines if a public tender is open only to domestic firms or also to foreign firms </v>
      </c>
      <c r="D38" s="11" t="str">
        <f>IF(OR('5-Public Proc.'!B47="N",'5-Public Proc.'!B47="NI"),"N",'5-Public Proc.'!C47)</f>
        <v>N</v>
      </c>
      <c r="E38" s="11" t="s">
        <v>302</v>
      </c>
      <c r="F38" s="11" t="str">
        <f>'5-Public Proc.'!V47</f>
        <v/>
      </c>
      <c r="G38" s="11" t="str">
        <f>'5-Public Proc.'!AP47</f>
        <v>.</v>
      </c>
      <c r="H38" s="11">
        <f>'5-Public Proc.'!AQ47</f>
        <v>0</v>
      </c>
      <c r="I38" s="6" t="str">
        <f t="shared" si="0"/>
        <v>.</v>
      </c>
    </row>
    <row r="39" spans="1:9" ht="38.25" x14ac:dyDescent="0.2">
      <c r="A39" s="11" t="str">
        <f>'5-Public Proc.'!B49</f>
        <v>EC</v>
      </c>
      <c r="B39" s="11" t="str">
        <f>'5-Public Proc.'!A49</f>
        <v>Q5.3.2_i</v>
      </c>
      <c r="C39" s="11" t="str">
        <f>LEFT('5-Public Proc.'!E$48,FIND("Q",'5-Public Proc.'!E$48)-2)&amp;" - "&amp;'5-Public Proc.'!F49</f>
        <v>In public tenders for the provision of goods and services that are open to all firms, hence including foreign firms, does the public procurement regulatory framework of your country require or permit that?  - A percentage of the contracts tendered is reserved to domestic firms</v>
      </c>
      <c r="D39" s="11" t="str">
        <f>IF(OR('5-Public Proc.'!B49="N",'5-Public Proc.'!B49="NI"),"N",'5-Public Proc.'!C49)</f>
        <v>Q13c.3.1</v>
      </c>
      <c r="E39" s="11" t="s">
        <v>318</v>
      </c>
      <c r="F39" s="11" t="str">
        <f>'5-Public Proc.'!V49</f>
        <v xml:space="preserve">yes (in all or most sectors) </v>
      </c>
      <c r="G39" s="11" t="str">
        <f>'5-Public Proc.'!AP49</f>
        <v>.</v>
      </c>
      <c r="H39" s="11">
        <f>'5-Public Proc.'!AQ49</f>
        <v>0</v>
      </c>
      <c r="I39" s="6" t="str">
        <f t="shared" si="0"/>
        <v>.</v>
      </c>
    </row>
    <row r="40" spans="1:9" ht="25.5" x14ac:dyDescent="0.2">
      <c r="A40" s="11" t="str">
        <f>'5-Public Proc.'!B50</f>
        <v>N</v>
      </c>
      <c r="B40" s="11" t="str">
        <f>'5-Public Proc.'!A50</f>
        <v>Q5.3.2_ii</v>
      </c>
      <c r="C40" s="11" t="str">
        <f>LEFT('5-Public Proc.'!E$48,FIND("Q",'5-Public Proc.'!E$48)-2)&amp;" - "&amp;'5-Public Proc.'!F50</f>
        <v>In public tenders for the provision of goods and services that are open to all firms, hence including foreign firms, does the public procurement regulatory framework of your country require or permit that?  - In the assessment of the bids domestic firms are given preference</v>
      </c>
      <c r="D40" s="11" t="str">
        <f>IF(OR('5-Public Proc.'!B50="N",'5-Public Proc.'!B50="NI"),"N",'5-Public Proc.'!C50)</f>
        <v>N</v>
      </c>
      <c r="E40" s="11" t="s">
        <v>302</v>
      </c>
      <c r="F40" s="11" t="str">
        <f>'5-Public Proc.'!V50</f>
        <v xml:space="preserve">yes (in all or most sectors) </v>
      </c>
      <c r="G40" s="11" t="str">
        <f>'5-Public Proc.'!AP50</f>
        <v>.</v>
      </c>
      <c r="H40" s="11">
        <f>'5-Public Proc.'!AQ50</f>
        <v>0</v>
      </c>
      <c r="I40" s="6" t="str">
        <f t="shared" si="0"/>
        <v>.</v>
      </c>
    </row>
    <row r="41" spans="1:9" x14ac:dyDescent="0.2">
      <c r="A41" s="11" t="str">
        <f>'5-Public Proc.'!B51</f>
        <v>NI</v>
      </c>
      <c r="B41" s="11" t="str">
        <f>'5-Public Proc.'!A51</f>
        <v>Q5.3.2a</v>
      </c>
      <c r="C41" s="11" t="str">
        <f>IF('5-Public Proc.'!E51&lt;&gt;"",LEFT('5-Public Proc.'!E51,FIND("Q",'5-Public Proc.'!E51)-2),LEFT('5-Public Proc.'!F51,FIND("Q",'5-Public Proc.'!F51)-2))</f>
        <v xml:space="preserve">If you answered Yes, please provide a link to the law/regulation that sets this requirement/permission </v>
      </c>
      <c r="D41" s="11" t="str">
        <f>IF(OR('5-Public Proc.'!B51="N",'5-Public Proc.'!B51="NI"),"N",'5-Public Proc.'!C51)</f>
        <v>N</v>
      </c>
      <c r="E41" s="11" t="s">
        <v>302</v>
      </c>
      <c r="F41" s="11" t="str">
        <f>'5-Public Proc.'!V51</f>
        <v/>
      </c>
      <c r="G41" s="11" t="str">
        <f>'5-Public Proc.'!AP51</f>
        <v>.</v>
      </c>
      <c r="H41" s="11">
        <f>'5-Public Proc.'!AQ51</f>
        <v>0</v>
      </c>
      <c r="I41" s="6" t="str">
        <f t="shared" si="0"/>
        <v>.</v>
      </c>
    </row>
    <row r="42" spans="1:9" ht="38.25" x14ac:dyDescent="0.2">
      <c r="A42" s="11" t="str">
        <f>'5-Public Proc.'!B52</f>
        <v>EC</v>
      </c>
      <c r="B42" s="11" t="str">
        <f>'5-Public Proc.'!A52</f>
        <v>Q5.3.3</v>
      </c>
      <c r="C42" s="11" t="str">
        <f>IF('5-Public Proc.'!E52&lt;&gt;"",LEFT('5-Public Proc.'!E52,FIND("Q",'5-Public Proc.'!E52)-2),LEFT('5-Public Proc.'!F52,FIND("Q",'5-Public Proc.'!F52)-2))</f>
        <v xml:space="preserve">Does the public procurement regulatory framework in your country require a foreign firm to have an office or a branch in your country to be allowed to bid in a public tender for the provision of goods and services? </v>
      </c>
      <c r="D42" s="11" t="str">
        <f>IF(OR('5-Public Proc.'!B52="N",'5-Public Proc.'!B52="NI"),"N",'5-Public Proc.'!C52)</f>
        <v>Q13c.3.3</v>
      </c>
      <c r="E42" s="11" t="s">
        <v>319</v>
      </c>
      <c r="F42" s="11" t="str">
        <f>'5-Public Proc.'!V52</f>
        <v>no</v>
      </c>
      <c r="G42" s="11" t="str">
        <f>'5-Public Proc.'!AP52</f>
        <v>.</v>
      </c>
      <c r="H42" s="11">
        <f>'5-Public Proc.'!AQ52</f>
        <v>0</v>
      </c>
      <c r="I42" s="6" t="str">
        <f t="shared" si="0"/>
        <v>.</v>
      </c>
    </row>
    <row r="43" spans="1:9" x14ac:dyDescent="0.2">
      <c r="A43" s="11" t="str">
        <f>'5-Public Proc.'!B53</f>
        <v>NI</v>
      </c>
      <c r="B43" s="11" t="str">
        <f>'5-Public Proc.'!A53</f>
        <v>Q5.3.3a</v>
      </c>
      <c r="C43" s="11" t="str">
        <f>IF('5-Public Proc.'!E53&lt;&gt;"",LEFT('5-Public Proc.'!E53,FIND("Q",'5-Public Proc.'!E53)-2),LEFT('5-Public Proc.'!F53,FIND("Q",'5-Public Proc.'!F53)-2))</f>
        <v xml:space="preserve">If you answered Yes, please provide a link to the law/regulation that sets this requirement </v>
      </c>
      <c r="D43" s="11" t="str">
        <f>IF(OR('5-Public Proc.'!B53="N",'5-Public Proc.'!B53="NI"),"N",'5-Public Proc.'!C53)</f>
        <v>N</v>
      </c>
      <c r="E43" s="11" t="s">
        <v>302</v>
      </c>
      <c r="F43" s="11" t="str">
        <f>'5-Public Proc.'!V53</f>
        <v/>
      </c>
      <c r="G43" s="11" t="str">
        <f>'5-Public Proc.'!AP53</f>
        <v>.</v>
      </c>
      <c r="H43" s="11">
        <f>'5-Public Proc.'!AQ53</f>
        <v>0</v>
      </c>
      <c r="I43" s="6" t="str">
        <f t="shared" si="0"/>
        <v>.</v>
      </c>
    </row>
    <row r="44" spans="1:9" ht="25.5" x14ac:dyDescent="0.2">
      <c r="A44" s="11" t="str">
        <f>'5-Public Proc.'!B54</f>
        <v>N</v>
      </c>
      <c r="B44" s="11" t="str">
        <f>'5-Public Proc.'!A54</f>
        <v>Q5.3.4</v>
      </c>
      <c r="C44" s="11" t="str">
        <f>IF('5-Public Proc.'!E54&lt;&gt;"",LEFT('5-Public Proc.'!E54,FIND("Q",'5-Public Proc.'!E54)-2),LEFT('5-Public Proc.'!F54,FIND("Q",'5-Public Proc.'!F54)-2))</f>
        <v xml:space="preserve">Does the public procurement regulatory framework in your country require a foreign firm to be in a joint venture with a domestic firm to be allowed to bid in a public tender for the provision of goods and services? </v>
      </c>
      <c r="D44" s="11" t="str">
        <f>IF(OR('5-Public Proc.'!B54="N",'5-Public Proc.'!B54="NI"),"N",'5-Public Proc.'!C54)</f>
        <v>N</v>
      </c>
      <c r="E44" s="11" t="s">
        <v>302</v>
      </c>
      <c r="F44" s="11" t="str">
        <f>'5-Public Proc.'!V54</f>
        <v/>
      </c>
      <c r="G44" s="11" t="str">
        <f>'5-Public Proc.'!AP54</f>
        <v>.</v>
      </c>
      <c r="H44" s="11">
        <f>'5-Public Proc.'!AQ54</f>
        <v>0</v>
      </c>
      <c r="I44" s="6" t="str">
        <f t="shared" si="0"/>
        <v>.</v>
      </c>
    </row>
    <row r="45" spans="1:9" x14ac:dyDescent="0.2">
      <c r="A45" s="11" t="str">
        <f>'5-Public Proc.'!B55</f>
        <v>NI</v>
      </c>
      <c r="B45" s="11" t="str">
        <f>'5-Public Proc.'!A55</f>
        <v>Q5.3.4a</v>
      </c>
      <c r="C45" s="11" t="str">
        <f>IF('5-Public Proc.'!E55&lt;&gt;"",LEFT('5-Public Proc.'!E55,FIND("Q",'5-Public Proc.'!E55)-2),LEFT('5-Public Proc.'!F55,FIND("Q",'5-Public Proc.'!F55)-2))</f>
        <v xml:space="preserve">If you answered Yes, please provide a link to the law/regulation that sets this requirement </v>
      </c>
      <c r="D45" s="11" t="str">
        <f>IF(OR('5-Public Proc.'!B55="N",'5-Public Proc.'!B55="NI"),"N",'5-Public Proc.'!C55)</f>
        <v>N</v>
      </c>
      <c r="E45" s="11" t="s">
        <v>302</v>
      </c>
      <c r="F45" s="11" t="str">
        <f>'5-Public Proc.'!V55</f>
        <v/>
      </c>
      <c r="G45" s="11" t="str">
        <f>'5-Public Proc.'!AP55</f>
        <v>.</v>
      </c>
      <c r="H45" s="11">
        <f>'5-Public Proc.'!AQ55</f>
        <v>0</v>
      </c>
      <c r="I45" s="6" t="str">
        <f t="shared" si="0"/>
        <v>.</v>
      </c>
    </row>
    <row r="46" spans="1:9" ht="38.25" x14ac:dyDescent="0.2">
      <c r="A46" s="11" t="str">
        <f>'5-Public Proc.'!B56</f>
        <v>EC</v>
      </c>
      <c r="B46" s="11" t="str">
        <f>'5-Public Proc.'!A56</f>
        <v>Q5.3.5</v>
      </c>
      <c r="C46" s="11" t="str">
        <f>IF('5-Public Proc.'!E56&lt;&gt;"",LEFT('5-Public Proc.'!E56,FIND("Q",'5-Public Proc.'!E56)-2),LEFT('5-Public Proc.'!F56,FIND("Q",'5-Public Proc.'!F56)-2))</f>
        <v xml:space="preserve">Does the public procurement regulatory framework in your country require a foreign firm to have already participated in a public tender in your country in order to be allowed to bid in another public tender for the provision of goods and services? </v>
      </c>
      <c r="D46" s="11" t="str">
        <f>IF(OR('5-Public Proc.'!B56="N",'5-Public Proc.'!B56="NI"),"N",'5-Public Proc.'!C56)</f>
        <v>Q13c.3.4</v>
      </c>
      <c r="E46" s="11" t="s">
        <v>320</v>
      </c>
      <c r="F46" s="11" t="str">
        <f>'5-Public Proc.'!V56</f>
        <v>no</v>
      </c>
      <c r="G46" s="11" t="str">
        <f>'5-Public Proc.'!AP56</f>
        <v>.</v>
      </c>
      <c r="H46" s="11">
        <f>'5-Public Proc.'!AQ56</f>
        <v>0</v>
      </c>
      <c r="I46" s="6" t="str">
        <f t="shared" si="0"/>
        <v>.</v>
      </c>
    </row>
    <row r="47" spans="1:9" x14ac:dyDescent="0.2">
      <c r="A47" s="11" t="str">
        <f>'5-Public Proc.'!B57</f>
        <v>NI</v>
      </c>
      <c r="B47" s="11" t="str">
        <f>'5-Public Proc.'!A57</f>
        <v>Q5.3.5a</v>
      </c>
      <c r="C47" s="11" t="str">
        <f>IF('5-Public Proc.'!E57&lt;&gt;"",LEFT('5-Public Proc.'!E57,FIND("Q",'5-Public Proc.'!E57)-2),LEFT('5-Public Proc.'!F57,FIND("Q",'5-Public Proc.'!F57)-2))</f>
        <v xml:space="preserve">If you answered Yes, please provide a link to the law/regulation that sets this requirement </v>
      </c>
      <c r="D47" s="11" t="str">
        <f>IF(OR('5-Public Proc.'!B57="N",'5-Public Proc.'!B57="NI"),"N",'5-Public Proc.'!C57)</f>
        <v>N</v>
      </c>
      <c r="E47" s="11" t="s">
        <v>302</v>
      </c>
      <c r="F47" s="11" t="str">
        <f>'5-Public Proc.'!V57</f>
        <v/>
      </c>
      <c r="G47" s="11" t="str">
        <f>'5-Public Proc.'!AP57</f>
        <v>.</v>
      </c>
      <c r="H47" s="11">
        <f>'5-Public Proc.'!AQ57</f>
        <v>0</v>
      </c>
      <c r="I47" s="6" t="str">
        <f t="shared" si="0"/>
        <v>.</v>
      </c>
    </row>
    <row r="48" spans="1:9" ht="25.5" x14ac:dyDescent="0.2">
      <c r="A48" s="11" t="str">
        <f>'5-Public Proc.'!B59</f>
        <v>N</v>
      </c>
      <c r="B48" s="11" t="str">
        <f>'5-Public Proc.'!A59</f>
        <v>Q5.4.1</v>
      </c>
      <c r="C48" s="11" t="str">
        <f>IF('5-Public Proc.'!E59&lt;&gt;"",LEFT('5-Public Proc.'!E59,FIND("Q",'5-Public Proc.'!E59)-2),LEFT('5-Public Proc.'!F59,FIND("Q",'5-Public Proc.'!F59)-2))</f>
        <v xml:space="preserve">Does the public procurement regulatory framework of your country require or permit that some tenders for public works are reserved only to domestic firms? </v>
      </c>
      <c r="D48" s="11" t="str">
        <f>IF(OR('5-Public Proc.'!B59="N",'5-Public Proc.'!B59="NI"),"N",'5-Public Proc.'!C59)</f>
        <v>N</v>
      </c>
      <c r="E48" s="11" t="s">
        <v>302</v>
      </c>
      <c r="F48" s="11" t="str">
        <f>'5-Public Proc.'!V59</f>
        <v/>
      </c>
      <c r="G48" s="11" t="str">
        <f>'5-Public Proc.'!AP59</f>
        <v>.</v>
      </c>
      <c r="H48" s="11">
        <f>'5-Public Proc.'!AQ59</f>
        <v>0</v>
      </c>
      <c r="I48" s="6" t="str">
        <f t="shared" si="0"/>
        <v>.</v>
      </c>
    </row>
    <row r="49" spans="1:9" x14ac:dyDescent="0.2">
      <c r="A49" s="11" t="str">
        <f>'5-Public Proc.'!B60</f>
        <v>NI</v>
      </c>
      <c r="B49" s="11" t="str">
        <f>'5-Public Proc.'!A60</f>
        <v>Q5.4.1a</v>
      </c>
      <c r="C49" s="11" t="str">
        <f>IF('5-Public Proc.'!E60&lt;&gt;"",LEFT('5-Public Proc.'!E60,FIND("Q",'5-Public Proc.'!E60)-2),LEFT('5-Public Proc.'!F60,FIND("Q",'5-Public Proc.'!F60)-2))</f>
        <v xml:space="preserve">If you answered Yes, please explain under what determines if a tender is open only to domestic firms or also to foreign firms </v>
      </c>
      <c r="D49" s="11" t="str">
        <f>IF(OR('5-Public Proc.'!B60="N",'5-Public Proc.'!B60="NI"),"N",'5-Public Proc.'!C60)</f>
        <v>N</v>
      </c>
      <c r="E49" s="11" t="s">
        <v>302</v>
      </c>
      <c r="F49" s="11" t="str">
        <f>'5-Public Proc.'!V60</f>
        <v/>
      </c>
      <c r="G49" s="11" t="str">
        <f>'5-Public Proc.'!AP60</f>
        <v>.</v>
      </c>
      <c r="H49" s="11">
        <f>'5-Public Proc.'!AQ60</f>
        <v>0</v>
      </c>
      <c r="I49" s="6" t="str">
        <f t="shared" si="0"/>
        <v>.</v>
      </c>
    </row>
    <row r="50" spans="1:9" ht="25.5" x14ac:dyDescent="0.2">
      <c r="A50" s="11" t="str">
        <f>'5-Public Proc.'!B62</f>
        <v>N</v>
      </c>
      <c r="B50" s="11" t="str">
        <f>'5-Public Proc.'!A62</f>
        <v>Q5.4.2_i</v>
      </c>
      <c r="C50" s="11" t="str">
        <f>LEFT('5-Public Proc.'!E$61,FIND("Q",'5-Public Proc.'!E$61)-2)&amp;" - "&amp;'5-Public Proc.'!F62</f>
        <v>In public tenders for public works that are open to all firms, hence including foreign firms, does the public procurement regulatory framework of your country require or permit that:  - A percentage of the contracts tendered is reserved to domestic firms?</v>
      </c>
      <c r="D50" s="11" t="str">
        <f>IF(OR('5-Public Proc.'!B62="N",'5-Public Proc.'!B62="NI"),"N",'5-Public Proc.'!C62)</f>
        <v>N</v>
      </c>
      <c r="E50" s="11" t="s">
        <v>302</v>
      </c>
      <c r="F50" s="11" t="str">
        <f>'5-Public Proc.'!V62</f>
        <v/>
      </c>
      <c r="G50" s="11" t="str">
        <f>'5-Public Proc.'!AP62</f>
        <v>.</v>
      </c>
      <c r="H50" s="11">
        <f>'5-Public Proc.'!AQ62</f>
        <v>0</v>
      </c>
      <c r="I50" s="6" t="str">
        <f t="shared" si="0"/>
        <v>.</v>
      </c>
    </row>
    <row r="51" spans="1:9" ht="25.5" x14ac:dyDescent="0.2">
      <c r="A51" s="11" t="str">
        <f>'5-Public Proc.'!B63</f>
        <v>N</v>
      </c>
      <c r="B51" s="11" t="str">
        <f>'5-Public Proc.'!A63</f>
        <v>Q5.4.2_ii</v>
      </c>
      <c r="C51" s="11" t="str">
        <f>LEFT('5-Public Proc.'!E$61,FIND("Q",'5-Public Proc.'!E$61)-2)&amp;" - "&amp;'5-Public Proc.'!F63</f>
        <v>In public tenders for public works that are open to all firms, hence including foreign firms, does the public procurement regulatory framework of your country require or permit that:  - In the assessment of the bids domestic firms are given preference?</v>
      </c>
      <c r="D51" s="11" t="str">
        <f>IF(OR('5-Public Proc.'!B63="N",'5-Public Proc.'!B63="NI"),"N",'5-Public Proc.'!C63)</f>
        <v>N</v>
      </c>
      <c r="E51" s="11" t="s">
        <v>302</v>
      </c>
      <c r="F51" s="11" t="str">
        <f>'5-Public Proc.'!V63</f>
        <v/>
      </c>
      <c r="G51" s="11" t="str">
        <f>'5-Public Proc.'!AP63</f>
        <v>.</v>
      </c>
      <c r="H51" s="11">
        <f>'5-Public Proc.'!AQ63</f>
        <v>0</v>
      </c>
      <c r="I51" s="6" t="str">
        <f t="shared" si="0"/>
        <v>.</v>
      </c>
    </row>
    <row r="52" spans="1:9" x14ac:dyDescent="0.2">
      <c r="A52" s="11" t="str">
        <f>'5-Public Proc.'!B64</f>
        <v>NI</v>
      </c>
      <c r="B52" s="11" t="str">
        <f>'5-Public Proc.'!A64</f>
        <v>Q5.4.2a</v>
      </c>
      <c r="C52" s="11" t="str">
        <f>IF('5-Public Proc.'!E64&lt;&gt;"",LEFT('5-Public Proc.'!E64,FIND("Q",'5-Public Proc.'!E64)-2),LEFT('5-Public Proc.'!F64,FIND("Q",'5-Public Proc.'!F64)-2))</f>
        <v xml:space="preserve">If you answered Yes, please provide a link to the law/regulation that sets this requirement/permission </v>
      </c>
      <c r="D52" s="11" t="str">
        <f>IF(OR('5-Public Proc.'!B64="N",'5-Public Proc.'!B64="NI"),"N",'5-Public Proc.'!C64)</f>
        <v>N</v>
      </c>
      <c r="E52" s="11" t="s">
        <v>302</v>
      </c>
      <c r="F52" s="11" t="str">
        <f>'5-Public Proc.'!V64</f>
        <v/>
      </c>
      <c r="G52" s="11" t="str">
        <f>'5-Public Proc.'!AP64</f>
        <v>.</v>
      </c>
      <c r="H52" s="11">
        <f>'5-Public Proc.'!AQ64</f>
        <v>0</v>
      </c>
      <c r="I52" s="6" t="str">
        <f t="shared" si="0"/>
        <v>.</v>
      </c>
    </row>
    <row r="53" spans="1:9" ht="25.5" x14ac:dyDescent="0.2">
      <c r="A53" s="11" t="str">
        <f>'5-Public Proc.'!B65</f>
        <v>N</v>
      </c>
      <c r="B53" s="11" t="str">
        <f>'5-Public Proc.'!A65</f>
        <v>Q5.4.3</v>
      </c>
      <c r="C53" s="11" t="str">
        <f>IF('5-Public Proc.'!E65&lt;&gt;"",LEFT('5-Public Proc.'!E65,FIND("Q",'5-Public Proc.'!E65)-2),LEFT('5-Public Proc.'!F65,FIND("Q",'5-Public Proc.'!F65)-2))</f>
        <v xml:space="preserve">Does the public procurement regulatory framework in your country require a foreign firm to have an office or a branch in your country to be allowed to bid in a public tender for  public works? </v>
      </c>
      <c r="D53" s="11" t="str">
        <f>IF(OR('5-Public Proc.'!B65="N",'5-Public Proc.'!B65="NI"),"N",'5-Public Proc.'!C65)</f>
        <v>N</v>
      </c>
      <c r="E53" s="11" t="s">
        <v>302</v>
      </c>
      <c r="F53" s="11" t="str">
        <f>'5-Public Proc.'!V65</f>
        <v/>
      </c>
      <c r="G53" s="11" t="str">
        <f>'5-Public Proc.'!AP65</f>
        <v>.</v>
      </c>
      <c r="H53" s="11">
        <f>'5-Public Proc.'!AQ65</f>
        <v>0</v>
      </c>
      <c r="I53" s="6" t="str">
        <f t="shared" si="0"/>
        <v>.</v>
      </c>
    </row>
    <row r="54" spans="1:9" x14ac:dyDescent="0.2">
      <c r="A54" s="11" t="str">
        <f>'5-Public Proc.'!B66</f>
        <v>NI</v>
      </c>
      <c r="B54" s="11" t="str">
        <f>'5-Public Proc.'!A66</f>
        <v>Q5.4.3a</v>
      </c>
      <c r="C54" s="11" t="str">
        <f>IF('5-Public Proc.'!E66&lt;&gt;"",LEFT('5-Public Proc.'!E66,FIND("Q",'5-Public Proc.'!E66)-2),LEFT('5-Public Proc.'!F66,FIND("Q",'5-Public Proc.'!F66)-2))</f>
        <v xml:space="preserve">If you answered Yes, please provide a link to the law/regulation that sets this requirement </v>
      </c>
      <c r="D54" s="11" t="str">
        <f>IF(OR('5-Public Proc.'!B66="N",'5-Public Proc.'!B66="NI"),"N",'5-Public Proc.'!C66)</f>
        <v>N</v>
      </c>
      <c r="E54" s="11" t="s">
        <v>302</v>
      </c>
      <c r="F54" s="11" t="str">
        <f>'5-Public Proc.'!V66</f>
        <v/>
      </c>
      <c r="G54" s="11" t="str">
        <f>'5-Public Proc.'!AP66</f>
        <v>.</v>
      </c>
      <c r="H54" s="11">
        <f>'5-Public Proc.'!AQ66</f>
        <v>0</v>
      </c>
      <c r="I54" s="6" t="str">
        <f t="shared" si="0"/>
        <v>.</v>
      </c>
    </row>
    <row r="55" spans="1:9" ht="38.25" customHeight="1" x14ac:dyDescent="0.2">
      <c r="A55" s="11" t="str">
        <f>'5-Public Proc.'!B67</f>
        <v>EC</v>
      </c>
      <c r="B55" s="11" t="str">
        <f>'5-Public Proc.'!A67</f>
        <v>Q5.4.4</v>
      </c>
      <c r="C55" s="11" t="str">
        <f>IF('5-Public Proc.'!E67&lt;&gt;"",LEFT('5-Public Proc.'!E67,FIND("Q",'5-Public Proc.'!E67)-2),LEFT('5-Public Proc.'!F67,FIND("Q",'5-Public Proc.'!F67)-2))</f>
        <v xml:space="preserve">Does the public procurement regulatory framework in your country require a foreign firm to be in a joint venture with a domestic firm to be allowed to bid in a public tender for public works? </v>
      </c>
      <c r="D55" s="11" t="str">
        <f>IF(OR('5-Public Proc.'!B67="N",'5-Public Proc.'!B67="NI"),"N",'5-Public Proc.'!C67)</f>
        <v>Q13c.4.2</v>
      </c>
      <c r="E55" s="11" t="s">
        <v>321</v>
      </c>
      <c r="F55" s="11" t="str">
        <f>'5-Public Proc.'!V67</f>
        <v>no</v>
      </c>
      <c r="G55" s="11" t="str">
        <f>'5-Public Proc.'!AP67</f>
        <v>.</v>
      </c>
      <c r="H55" s="11">
        <f>'5-Public Proc.'!AQ67</f>
        <v>0</v>
      </c>
      <c r="I55" s="6" t="str">
        <f t="shared" si="0"/>
        <v>.</v>
      </c>
    </row>
    <row r="56" spans="1:9" x14ac:dyDescent="0.2">
      <c r="A56" s="11" t="str">
        <f>'5-Public Proc.'!B68</f>
        <v>NI</v>
      </c>
      <c r="B56" s="11" t="str">
        <f>'5-Public Proc.'!A68</f>
        <v>Q5.4.4a</v>
      </c>
      <c r="C56" s="11" t="str">
        <f>IF('5-Public Proc.'!E68&lt;&gt;"",LEFT('5-Public Proc.'!E68,FIND("Q",'5-Public Proc.'!E68)-2),LEFT('5-Public Proc.'!F68,FIND("Q",'5-Public Proc.'!F68)-2))</f>
        <v xml:space="preserve">If you answered Yes, please provide a link to the law/regulation that sets this requirement </v>
      </c>
      <c r="D56" s="11" t="str">
        <f>IF(OR('5-Public Proc.'!B68="N",'5-Public Proc.'!B68="NI"),"N",'5-Public Proc.'!C68)</f>
        <v>N</v>
      </c>
      <c r="E56" s="11" t="s">
        <v>302</v>
      </c>
      <c r="F56" s="11" t="str">
        <f>'5-Public Proc.'!V68</f>
        <v/>
      </c>
      <c r="G56" s="11" t="str">
        <f>'5-Public Proc.'!AP68</f>
        <v>.</v>
      </c>
      <c r="H56" s="11">
        <f>'5-Public Proc.'!AQ68</f>
        <v>0</v>
      </c>
      <c r="I56" s="6" t="str">
        <f t="shared" si="0"/>
        <v>.</v>
      </c>
    </row>
    <row r="57" spans="1:9" ht="38.25" x14ac:dyDescent="0.2">
      <c r="A57" s="11" t="str">
        <f>'5-Public Proc.'!B69</f>
        <v>EC</v>
      </c>
      <c r="B57" s="11" t="str">
        <f>'5-Public Proc.'!A69</f>
        <v>Q5.4.5</v>
      </c>
      <c r="C57" s="11" t="str">
        <f>IF('5-Public Proc.'!E69&lt;&gt;"",LEFT('5-Public Proc.'!E69,FIND("Q",'5-Public Proc.'!E69)-2),LEFT('5-Public Proc.'!F69,FIND("Q",'5-Public Proc.'!F69)-2))</f>
        <v xml:space="preserve">Does the public procurement regulatory framework in your country require a foreign firm to have already participated in a public tender in your country in order to be allowed to bid in another public tender for public works? </v>
      </c>
      <c r="D57" s="11" t="str">
        <f>IF(OR('5-Public Proc.'!B69="N",'5-Public Proc.'!B69="NI"),"N",'5-Public Proc.'!C69)</f>
        <v>Q13c.4.3</v>
      </c>
      <c r="E57" s="11" t="s">
        <v>322</v>
      </c>
      <c r="F57" s="11" t="str">
        <f>'5-Public Proc.'!V69</f>
        <v>no</v>
      </c>
      <c r="G57" s="11" t="str">
        <f>'5-Public Proc.'!AP69</f>
        <v>.</v>
      </c>
      <c r="H57" s="11">
        <f>'5-Public Proc.'!AQ69</f>
        <v>0</v>
      </c>
      <c r="I57" s="6" t="str">
        <f t="shared" si="0"/>
        <v>.</v>
      </c>
    </row>
    <row r="58" spans="1:9" x14ac:dyDescent="0.2">
      <c r="A58" s="11" t="str">
        <f>'5-Public Proc.'!B70</f>
        <v>NI</v>
      </c>
      <c r="B58" s="11" t="str">
        <f>'5-Public Proc.'!A70</f>
        <v>Q5.4.5a</v>
      </c>
      <c r="C58" s="11" t="str">
        <f>IF('5-Public Proc.'!E70&lt;&gt;"",LEFT('5-Public Proc.'!E70,FIND("Q",'5-Public Proc.'!E70)-2),LEFT('5-Public Proc.'!F70,FIND("Q",'5-Public Proc.'!F70)-2))</f>
        <v xml:space="preserve">If you answered Yes, please provide a link to the law/regulation that sets this requirement </v>
      </c>
      <c r="D58" s="11" t="str">
        <f>IF(OR('5-Public Proc.'!B70="N",'5-Public Proc.'!B70="NI"),"N",'5-Public Proc.'!C70)</f>
        <v>N</v>
      </c>
      <c r="E58" s="11" t="s">
        <v>302</v>
      </c>
      <c r="F58" s="11" t="str">
        <f>'5-Public Proc.'!V70</f>
        <v/>
      </c>
      <c r="G58" s="11" t="str">
        <f>'5-Public Proc.'!AP70</f>
        <v>.</v>
      </c>
      <c r="H58" s="11">
        <f>'5-Public Proc.'!AQ70</f>
        <v>0</v>
      </c>
      <c r="I58" s="6" t="str">
        <f t="shared" si="0"/>
        <v>.</v>
      </c>
    </row>
  </sheetData>
  <sheetProtection algorithmName="SHA-512" hashValue="U4qePEhQ/iXhAh20Sae5WZQSdFnTGb6NmLuszVkwIyuQUPsFx3Dx4dZr10BHpgWezNCIHVQzOyJfpg2Uu48TIA==" saltValue="7nmNbiUkYIvkSq+d0Denhg==" spinCount="100000" sheet="1" objects="1" scenarios="1"/>
  <autoFilter ref="A1:G38" xr:uid="{00000000-0009-0000-0000-000003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dimension ref="A1:J952"/>
  <sheetViews>
    <sheetView zoomScale="85" zoomScaleNormal="85" workbookViewId="0">
      <selection activeCell="B3" sqref="B3"/>
    </sheetView>
  </sheetViews>
  <sheetFormatPr defaultColWidth="9.140625" defaultRowHeight="12" x14ac:dyDescent="0.2"/>
  <cols>
    <col min="1" max="1" width="15" style="12" customWidth="1"/>
    <col min="2" max="2" width="9.28515625" style="12" customWidth="1"/>
    <col min="3" max="3" width="8.140625" style="12" customWidth="1"/>
    <col min="4" max="4" width="21.28515625" style="12" customWidth="1"/>
    <col min="5" max="5" width="26" style="12" customWidth="1"/>
    <col min="6" max="6" width="27.28515625" style="12" customWidth="1"/>
    <col min="7" max="7" width="17.140625" style="12" customWidth="1"/>
    <col min="8" max="16384" width="9.140625" style="12"/>
  </cols>
  <sheetData>
    <row r="1" spans="1:10" x14ac:dyDescent="0.2">
      <c r="A1" s="12">
        <v>1</v>
      </c>
      <c r="B1" s="12">
        <v>2</v>
      </c>
      <c r="C1" s="12">
        <v>3</v>
      </c>
      <c r="D1" s="12">
        <v>4</v>
      </c>
      <c r="E1" s="12">
        <v>5</v>
      </c>
      <c r="F1" s="12">
        <v>6</v>
      </c>
      <c r="G1" s="12">
        <v>7</v>
      </c>
    </row>
    <row r="2" spans="1:10" ht="24" x14ac:dyDescent="0.2">
      <c r="A2" s="7" t="s">
        <v>1</v>
      </c>
      <c r="B2" s="13"/>
      <c r="C2" s="13"/>
      <c r="D2" s="14" t="s">
        <v>52</v>
      </c>
      <c r="E2" s="12" t="s">
        <v>52</v>
      </c>
      <c r="F2" s="14" t="s">
        <v>48</v>
      </c>
    </row>
    <row r="3" spans="1:10" x14ac:dyDescent="0.2">
      <c r="A3" s="7" t="s">
        <v>0</v>
      </c>
      <c r="B3" s="13"/>
      <c r="C3" s="13"/>
      <c r="D3" s="14" t="s">
        <v>172</v>
      </c>
      <c r="E3" s="14" t="s">
        <v>172</v>
      </c>
      <c r="F3" s="14" t="s">
        <v>53</v>
      </c>
    </row>
    <row r="4" spans="1:10" ht="24" x14ac:dyDescent="0.2">
      <c r="A4" s="7"/>
      <c r="B4" s="13"/>
      <c r="C4" s="13"/>
      <c r="D4" s="14" t="s">
        <v>0</v>
      </c>
      <c r="E4" s="12" t="s">
        <v>0</v>
      </c>
      <c r="F4" s="14" t="s">
        <v>168</v>
      </c>
      <c r="J4" s="14"/>
    </row>
    <row r="5" spans="1:10" ht="24" x14ac:dyDescent="0.2">
      <c r="A5" s="14"/>
      <c r="B5" s="13"/>
      <c r="C5" s="13"/>
      <c r="F5" s="14" t="s">
        <v>49</v>
      </c>
      <c r="J5" s="14"/>
    </row>
    <row r="6" spans="1:10" ht="24" x14ac:dyDescent="0.2">
      <c r="A6" s="14"/>
      <c r="B6" s="14"/>
      <c r="C6" s="14"/>
      <c r="F6" s="14" t="s">
        <v>50</v>
      </c>
      <c r="J6" s="73"/>
    </row>
    <row r="8" spans="1:10" x14ac:dyDescent="0.2">
      <c r="A8" s="14"/>
      <c r="D8" s="12" t="s">
        <v>9</v>
      </c>
      <c r="E8" s="12" t="s">
        <v>7</v>
      </c>
      <c r="F8" s="12" t="s">
        <v>10</v>
      </c>
      <c r="G8" s="12" t="s">
        <v>11</v>
      </c>
    </row>
    <row r="10" spans="1:10" ht="24" x14ac:dyDescent="0.2">
      <c r="A10" s="14" t="s">
        <v>1</v>
      </c>
      <c r="D10" s="17" t="s">
        <v>52</v>
      </c>
      <c r="F10" s="14" t="s">
        <v>48</v>
      </c>
    </row>
    <row r="11" spans="1:10" x14ac:dyDescent="0.2">
      <c r="A11" s="14" t="s">
        <v>0</v>
      </c>
      <c r="D11" s="17" t="s">
        <v>185</v>
      </c>
      <c r="F11" s="14" t="s">
        <v>53</v>
      </c>
    </row>
    <row r="12" spans="1:10" ht="24" x14ac:dyDescent="0.2">
      <c r="A12" s="14" t="s">
        <v>131</v>
      </c>
      <c r="D12" s="18" t="s">
        <v>0</v>
      </c>
      <c r="F12" s="14" t="s">
        <v>178</v>
      </c>
    </row>
    <row r="13" spans="1:10" ht="24" x14ac:dyDescent="0.2">
      <c r="D13" s="18"/>
      <c r="F13" s="14" t="s">
        <v>179</v>
      </c>
    </row>
    <row r="14" spans="1:10" ht="24" x14ac:dyDescent="0.2">
      <c r="D14" s="18"/>
      <c r="F14" s="72" t="s">
        <v>180</v>
      </c>
      <c r="G14" s="71"/>
    </row>
    <row r="15" spans="1:10" ht="36" x14ac:dyDescent="0.2">
      <c r="F15" s="73" t="s">
        <v>181</v>
      </c>
    </row>
    <row r="16" spans="1:10" x14ac:dyDescent="0.2">
      <c r="F16" s="74"/>
    </row>
    <row r="17" spans="1:6" x14ac:dyDescent="0.2">
      <c r="A17" s="14" t="s">
        <v>132</v>
      </c>
      <c r="D17" s="12" t="s">
        <v>130</v>
      </c>
      <c r="F17" s="12" t="s">
        <v>182</v>
      </c>
    </row>
    <row r="884" spans="1:1" x14ac:dyDescent="0.2">
      <c r="A884" s="15"/>
    </row>
    <row r="885" spans="1:1" x14ac:dyDescent="0.2">
      <c r="A885" s="15"/>
    </row>
    <row r="886" spans="1:1" x14ac:dyDescent="0.2">
      <c r="A886" s="15"/>
    </row>
    <row r="887" spans="1:1" x14ac:dyDescent="0.2">
      <c r="A887" s="15"/>
    </row>
    <row r="888" spans="1:1" x14ac:dyDescent="0.2">
      <c r="A888" s="15"/>
    </row>
    <row r="889" spans="1:1" x14ac:dyDescent="0.2">
      <c r="A889" s="15"/>
    </row>
    <row r="890" spans="1:1" x14ac:dyDescent="0.2">
      <c r="A890" s="15"/>
    </row>
    <row r="891" spans="1:1" x14ac:dyDescent="0.2">
      <c r="A891" s="15"/>
    </row>
    <row r="892" spans="1:1" x14ac:dyDescent="0.2">
      <c r="A892" s="15"/>
    </row>
    <row r="893" spans="1:1" x14ac:dyDescent="0.2">
      <c r="A893" s="15"/>
    </row>
    <row r="894" spans="1:1" x14ac:dyDescent="0.2">
      <c r="A894" s="15"/>
    </row>
    <row r="895" spans="1:1" x14ac:dyDescent="0.2">
      <c r="A895" s="15"/>
    </row>
    <row r="896" spans="1:1" x14ac:dyDescent="0.2">
      <c r="A896" s="15"/>
    </row>
    <row r="897" spans="1:1" x14ac:dyDescent="0.2">
      <c r="A897" s="15"/>
    </row>
    <row r="898" spans="1:1" x14ac:dyDescent="0.2">
      <c r="A898" s="15"/>
    </row>
    <row r="899" spans="1:1" x14ac:dyDescent="0.2">
      <c r="A899" s="15"/>
    </row>
    <row r="900" spans="1:1" x14ac:dyDescent="0.2">
      <c r="A900" s="15"/>
    </row>
    <row r="901" spans="1:1" x14ac:dyDescent="0.2">
      <c r="A901" s="15"/>
    </row>
    <row r="902" spans="1:1" x14ac:dyDescent="0.2">
      <c r="A902" s="15"/>
    </row>
    <row r="903" spans="1:1" x14ac:dyDescent="0.2">
      <c r="A903" s="15"/>
    </row>
    <row r="904" spans="1:1" x14ac:dyDescent="0.2">
      <c r="A904" s="15"/>
    </row>
    <row r="905" spans="1:1" x14ac:dyDescent="0.2">
      <c r="A905" s="15"/>
    </row>
    <row r="906" spans="1:1" x14ac:dyDescent="0.2">
      <c r="A906" s="15"/>
    </row>
    <row r="907" spans="1:1" x14ac:dyDescent="0.2">
      <c r="A907" s="15"/>
    </row>
    <row r="908" spans="1:1" x14ac:dyDescent="0.2">
      <c r="A908" s="15"/>
    </row>
    <row r="909" spans="1:1" x14ac:dyDescent="0.2">
      <c r="A909" s="15"/>
    </row>
    <row r="910" spans="1:1" x14ac:dyDescent="0.2">
      <c r="A910" s="15"/>
    </row>
    <row r="911" spans="1:1" x14ac:dyDescent="0.2">
      <c r="A911" s="15"/>
    </row>
    <row r="912" spans="1:1" x14ac:dyDescent="0.2">
      <c r="A912" s="15"/>
    </row>
    <row r="913" spans="1:1" x14ac:dyDescent="0.2">
      <c r="A913" s="15"/>
    </row>
    <row r="914" spans="1:1" x14ac:dyDescent="0.2">
      <c r="A914" s="15"/>
    </row>
    <row r="915" spans="1:1" x14ac:dyDescent="0.2">
      <c r="A915" s="15"/>
    </row>
    <row r="916" spans="1:1" x14ac:dyDescent="0.2">
      <c r="A916" s="15"/>
    </row>
    <row r="917" spans="1:1" x14ac:dyDescent="0.2">
      <c r="A917" s="15"/>
    </row>
    <row r="918" spans="1:1" x14ac:dyDescent="0.2">
      <c r="A918" s="15"/>
    </row>
    <row r="919" spans="1:1" x14ac:dyDescent="0.2">
      <c r="A919" s="15"/>
    </row>
    <row r="920" spans="1:1" x14ac:dyDescent="0.2">
      <c r="A920" s="15"/>
    </row>
    <row r="921" spans="1:1" x14ac:dyDescent="0.2">
      <c r="A921" s="15"/>
    </row>
    <row r="922" spans="1:1" x14ac:dyDescent="0.2">
      <c r="A922" s="15"/>
    </row>
    <row r="923" spans="1:1" x14ac:dyDescent="0.2">
      <c r="A923" s="15"/>
    </row>
    <row r="924" spans="1:1" x14ac:dyDescent="0.2">
      <c r="A924" s="15"/>
    </row>
    <row r="925" spans="1:1" x14ac:dyDescent="0.2">
      <c r="A925" s="15"/>
    </row>
    <row r="926" spans="1:1" x14ac:dyDescent="0.2">
      <c r="A926" s="15"/>
    </row>
    <row r="927" spans="1:1" x14ac:dyDescent="0.2">
      <c r="A927" s="15"/>
    </row>
    <row r="928" spans="1:1" x14ac:dyDescent="0.2">
      <c r="A928" s="15"/>
    </row>
    <row r="929" spans="1:1" x14ac:dyDescent="0.2">
      <c r="A929" s="15"/>
    </row>
    <row r="930" spans="1:1" x14ac:dyDescent="0.2">
      <c r="A930" s="15"/>
    </row>
    <row r="931" spans="1:1" x14ac:dyDescent="0.2">
      <c r="A931" s="15"/>
    </row>
    <row r="932" spans="1:1" x14ac:dyDescent="0.2">
      <c r="A932" s="15"/>
    </row>
    <row r="933" spans="1:1" x14ac:dyDescent="0.2">
      <c r="A933" s="15"/>
    </row>
    <row r="934" spans="1:1" x14ac:dyDescent="0.2">
      <c r="A934" s="15"/>
    </row>
    <row r="935" spans="1:1" x14ac:dyDescent="0.2">
      <c r="A935" s="15"/>
    </row>
    <row r="936" spans="1:1" x14ac:dyDescent="0.2">
      <c r="A936" s="15"/>
    </row>
    <row r="937" spans="1:1" x14ac:dyDescent="0.2">
      <c r="A937" s="15"/>
    </row>
    <row r="938" spans="1:1" x14ac:dyDescent="0.2">
      <c r="A938" s="15"/>
    </row>
    <row r="939" spans="1:1" x14ac:dyDescent="0.2">
      <c r="A939" s="15"/>
    </row>
    <row r="940" spans="1:1" x14ac:dyDescent="0.2">
      <c r="A940" s="15"/>
    </row>
    <row r="941" spans="1:1" x14ac:dyDescent="0.2">
      <c r="A941" s="15"/>
    </row>
    <row r="942" spans="1:1" x14ac:dyDescent="0.2">
      <c r="A942" s="15"/>
    </row>
    <row r="943" spans="1:1" x14ac:dyDescent="0.2">
      <c r="A943" s="15"/>
    </row>
    <row r="944" spans="1:1" x14ac:dyDescent="0.2">
      <c r="A944" s="15"/>
    </row>
    <row r="945" spans="1:1" x14ac:dyDescent="0.2">
      <c r="A945" s="15"/>
    </row>
    <row r="946" spans="1:1" x14ac:dyDescent="0.2">
      <c r="A946" s="15"/>
    </row>
    <row r="947" spans="1:1" x14ac:dyDescent="0.2">
      <c r="A947" s="15"/>
    </row>
    <row r="948" spans="1:1" x14ac:dyDescent="0.2">
      <c r="A948" s="15"/>
    </row>
    <row r="949" spans="1:1" x14ac:dyDescent="0.2">
      <c r="A949" s="15"/>
    </row>
    <row r="950" spans="1:1" x14ac:dyDescent="0.2">
      <c r="A950" s="15"/>
    </row>
    <row r="951" spans="1:1" x14ac:dyDescent="0.2">
      <c r="A951" s="15"/>
    </row>
    <row r="952" spans="1:1" x14ac:dyDescent="0.2">
      <c r="A952" s="15"/>
    </row>
  </sheetData>
  <sheetProtection algorithmName="SHA-512" hashValue="OChRMtaz6wgeYVv1WBBMDAL9T4Xs9ADPCWuxYjtemxyj8b4/SgyJRjKgxkBCzr+HK6VOAZPGTwRkyI+T46J/eA==" saltValue="omTm6qSUG92pzAYMf6yQa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Y85"/>
  <sheetViews>
    <sheetView topLeftCell="A3" zoomScale="85" zoomScaleNormal="85" workbookViewId="0">
      <selection activeCell="B3" sqref="B3"/>
    </sheetView>
  </sheetViews>
  <sheetFormatPr defaultRowHeight="12.75" x14ac:dyDescent="0.2"/>
  <cols>
    <col min="1" max="1" width="11.42578125" style="11" customWidth="1"/>
    <col min="2" max="2" width="18.5703125" style="11" customWidth="1"/>
    <col min="3" max="3" width="7.7109375" style="11" customWidth="1"/>
    <col min="4" max="4" width="20.7109375" style="11" customWidth="1"/>
    <col min="5" max="25" width="7.7109375" customWidth="1"/>
  </cols>
  <sheetData>
    <row r="1" spans="1:25" x14ac:dyDescent="0.2">
      <c r="B1" s="19">
        <f>IF(LEFT(B3,14)="not applicable",1,COUNTA(B3:B5))</f>
        <v>3</v>
      </c>
      <c r="D1" s="19">
        <f>IF(LEFT(D3,14)="not applicable",1,COUNTA(D3:D5))</f>
        <v>3</v>
      </c>
      <c r="E1" s="6"/>
      <c r="F1" s="6"/>
      <c r="G1" s="6"/>
      <c r="H1" s="6"/>
      <c r="I1" s="6"/>
      <c r="J1" s="6"/>
      <c r="K1" s="6"/>
      <c r="L1" s="6"/>
      <c r="M1" s="6"/>
      <c r="N1" s="6"/>
      <c r="O1" s="6"/>
      <c r="P1" s="6"/>
      <c r="Q1" s="6"/>
      <c r="R1" s="6"/>
      <c r="S1" s="6"/>
      <c r="T1" s="6"/>
      <c r="U1" s="6"/>
      <c r="V1" s="6"/>
      <c r="W1" s="6"/>
      <c r="X1" s="6"/>
      <c r="Y1" s="6"/>
    </row>
    <row r="2" spans="1:25" x14ac:dyDescent="0.2">
      <c r="A2" s="11" t="s">
        <v>139</v>
      </c>
      <c r="B2" s="20" t="s">
        <v>141</v>
      </c>
      <c r="D2" s="20" t="s">
        <v>142</v>
      </c>
    </row>
    <row r="3" spans="1:25" ht="24" x14ac:dyDescent="0.2">
      <c r="A3" s="11" t="s">
        <v>140</v>
      </c>
      <c r="B3" s="5" t="str">
        <f>IF('5-Public Proc.'!$P$21="no","not applicable", "yes (in all or most sectors)")</f>
        <v>yes (in all or most sectors)</v>
      </c>
      <c r="D3" s="5" t="str">
        <f>IF('5-Public Proc.'!$P$40="no","not applicable", "yes (in all or most sectors)")</f>
        <v>yes (in all or most sectors)</v>
      </c>
    </row>
    <row r="4" spans="1:25" ht="24" x14ac:dyDescent="0.2">
      <c r="B4" s="5" t="str">
        <f>IF('5-Public Proc.'!$P$21="no","", "yes (only in few sectors)")</f>
        <v>yes (only in few sectors)</v>
      </c>
      <c r="D4" s="5" t="str">
        <f>IF('5-Public Proc.'!$P$40="no","", "yes (only in few sectors)")</f>
        <v>yes (only in few sectors)</v>
      </c>
    </row>
    <row r="5" spans="1:25" x14ac:dyDescent="0.2">
      <c r="B5" s="5" t="str">
        <f>IF('5-Public Proc.'!$P$21="no","", "no")</f>
        <v>no</v>
      </c>
      <c r="D5" s="5" t="str">
        <f>IF('5-Public Proc.'!$P$40="no","", "no")</f>
        <v>no</v>
      </c>
    </row>
    <row r="6" spans="1:25" s="6" customFormat="1" x14ac:dyDescent="0.2">
      <c r="A6" s="11"/>
      <c r="B6" s="5"/>
      <c r="C6" s="11"/>
      <c r="D6" s="5"/>
    </row>
    <row r="7" spans="1:25" s="6" customFormat="1" x14ac:dyDescent="0.2">
      <c r="A7" s="11"/>
      <c r="B7" s="5"/>
      <c r="C7" s="11"/>
      <c r="D7" s="5"/>
    </row>
    <row r="8" spans="1:25" s="6" customFormat="1" x14ac:dyDescent="0.2">
      <c r="A8" s="11"/>
      <c r="B8" s="5"/>
      <c r="C8" s="11"/>
      <c r="D8" s="5"/>
    </row>
    <row r="9" spans="1:25" s="6" customFormat="1" x14ac:dyDescent="0.2">
      <c r="A9" s="11"/>
      <c r="B9" s="5"/>
      <c r="C9" s="11"/>
      <c r="D9" s="5"/>
    </row>
    <row r="10" spans="1:25" s="6" customFormat="1" x14ac:dyDescent="0.2">
      <c r="A10" s="11"/>
      <c r="B10" s="5"/>
      <c r="C10" s="11"/>
      <c r="D10" s="5"/>
    </row>
    <row r="11" spans="1:25" s="6" customFormat="1" x14ac:dyDescent="0.2">
      <c r="A11" s="11"/>
      <c r="B11" s="19">
        <f>IF(LEFT(B13,14)="not applicable",1,COUNTA(B13:B15))</f>
        <v>3</v>
      </c>
      <c r="C11" s="11"/>
      <c r="D11" s="19">
        <f>IF(LEFT(D13,14)="not applicable",1,COUNTA(D13:D15))</f>
        <v>3</v>
      </c>
    </row>
    <row r="12" spans="1:25" s="6" customFormat="1" x14ac:dyDescent="0.2">
      <c r="A12" s="11" t="s">
        <v>218</v>
      </c>
      <c r="B12" s="20" t="s">
        <v>141</v>
      </c>
      <c r="C12" s="11"/>
      <c r="D12" s="20" t="s">
        <v>142</v>
      </c>
    </row>
    <row r="13" spans="1:25" s="6" customFormat="1" ht="24" x14ac:dyDescent="0.2">
      <c r="A13" s="11" t="s">
        <v>219</v>
      </c>
      <c r="B13" s="5" t="str">
        <f>IF('5-Public Proc.'!$R$21="no","not applicable", "yes (in all or most sectors)")</f>
        <v>yes (in all or most sectors)</v>
      </c>
      <c r="C13" s="11"/>
      <c r="D13" s="5" t="str">
        <f>IF('5-Public Proc.'!$R$40="no","not applicable", "yes (in all or most sectors)")</f>
        <v>yes (in all or most sectors)</v>
      </c>
    </row>
    <row r="14" spans="1:25" s="6" customFormat="1" ht="24" x14ac:dyDescent="0.2">
      <c r="A14" s="11"/>
      <c r="B14" s="5" t="str">
        <f>IF('5-Public Proc.'!$R$21="no","", "yes (only in few sectors)")</f>
        <v>yes (only in few sectors)</v>
      </c>
      <c r="C14" s="11"/>
      <c r="D14" s="5" t="str">
        <f>IF('5-Public Proc.'!$R$40="no","", "yes (only in few sectors)")</f>
        <v>yes (only in few sectors)</v>
      </c>
    </row>
    <row r="15" spans="1:25" s="6" customFormat="1" x14ac:dyDescent="0.2">
      <c r="A15" s="11"/>
      <c r="B15" s="5" t="str">
        <f>IF('5-Public Proc.'!$R$21="no","", "no")</f>
        <v>no</v>
      </c>
      <c r="C15" s="11"/>
      <c r="D15" s="5" t="str">
        <f>IF('5-Public Proc.'!$R$40="no","", "no")</f>
        <v>no</v>
      </c>
    </row>
    <row r="16" spans="1:25" s="6" customFormat="1" x14ac:dyDescent="0.2">
      <c r="A16" s="11"/>
      <c r="B16" s="5"/>
      <c r="C16" s="11"/>
      <c r="D16" s="5"/>
    </row>
    <row r="17" spans="1:4" s="6" customFormat="1" x14ac:dyDescent="0.2">
      <c r="A17" s="11"/>
      <c r="B17" s="5"/>
      <c r="C17" s="11"/>
      <c r="D17" s="5"/>
    </row>
    <row r="18" spans="1:4" s="6" customFormat="1" x14ac:dyDescent="0.2">
      <c r="A18" s="11"/>
      <c r="B18" s="5"/>
      <c r="C18" s="11"/>
      <c r="D18" s="5"/>
    </row>
    <row r="19" spans="1:4" s="6" customFormat="1" x14ac:dyDescent="0.2">
      <c r="A19" s="11"/>
      <c r="B19" s="5"/>
      <c r="C19" s="11"/>
      <c r="D19" s="5"/>
    </row>
    <row r="20" spans="1:4" s="6" customFormat="1" x14ac:dyDescent="0.2">
      <c r="A20" s="11"/>
      <c r="B20" s="5"/>
      <c r="C20" s="11"/>
      <c r="D20" s="5"/>
    </row>
    <row r="21" spans="1:4" s="6" customFormat="1" x14ac:dyDescent="0.2">
      <c r="A21" s="11"/>
      <c r="B21" s="19">
        <f>IF(LEFT(B23,14)="not applicable",1,COUNTA(B23:B25))</f>
        <v>3</v>
      </c>
      <c r="C21" s="11"/>
      <c r="D21" s="19">
        <f>IF(LEFT(D23,14)="not applicable",1,COUNTA(D23:D25))</f>
        <v>3</v>
      </c>
    </row>
    <row r="22" spans="1:4" s="6" customFormat="1" x14ac:dyDescent="0.2">
      <c r="A22" s="11" t="s">
        <v>221</v>
      </c>
      <c r="B22" s="20" t="s">
        <v>141</v>
      </c>
      <c r="C22" s="11"/>
      <c r="D22" s="20" t="s">
        <v>142</v>
      </c>
    </row>
    <row r="23" spans="1:4" s="6" customFormat="1" ht="24" x14ac:dyDescent="0.2">
      <c r="A23" s="11" t="s">
        <v>220</v>
      </c>
      <c r="B23" s="5" t="str">
        <f>IF('5-Public Proc.'!$T$21="no","not applicable", "yes (in all or most sectors)")</f>
        <v>yes (in all or most sectors)</v>
      </c>
      <c r="C23" s="11"/>
      <c r="D23" s="5" t="str">
        <f>IF('5-Public Proc.'!$T$40="no","not applicable", "yes (in all or most sectors)")</f>
        <v>yes (in all or most sectors)</v>
      </c>
    </row>
    <row r="24" spans="1:4" s="6" customFormat="1" ht="24" x14ac:dyDescent="0.2">
      <c r="A24" s="11"/>
      <c r="B24" s="5" t="str">
        <f>IF('5-Public Proc.'!$T$21="no","", "yes (only in few sectors)")</f>
        <v>yes (only in few sectors)</v>
      </c>
      <c r="C24" s="11"/>
      <c r="D24" s="5" t="str">
        <f>IF('5-Public Proc.'!$T$40="no","", "yes (only in few sectors)")</f>
        <v>yes (only in few sectors)</v>
      </c>
    </row>
    <row r="25" spans="1:4" s="6" customFormat="1" x14ac:dyDescent="0.2">
      <c r="A25" s="11"/>
      <c r="B25" s="5" t="str">
        <f>IF('5-Public Proc.'!$T$21="no","", "no")</f>
        <v>no</v>
      </c>
      <c r="C25" s="11"/>
      <c r="D25" s="5" t="str">
        <f>IF('5-Public Proc.'!$T$40="no","", "no")</f>
        <v>no</v>
      </c>
    </row>
    <row r="26" spans="1:4" x14ac:dyDescent="0.2">
      <c r="B26" s="5"/>
      <c r="D26" s="5"/>
    </row>
    <row r="30" spans="1:4" x14ac:dyDescent="0.2">
      <c r="B30" s="19">
        <f>IF(LEFT(B32,14)="not applicable",1,COUNTA(B32:B34))</f>
        <v>3</v>
      </c>
      <c r="D30" s="19">
        <f>IF(LEFT(D32,14)="not applicable",1,COUNTA(D32:D34))</f>
        <v>3</v>
      </c>
    </row>
    <row r="31" spans="1:4" x14ac:dyDescent="0.2">
      <c r="A31" s="11" t="s">
        <v>206</v>
      </c>
      <c r="B31" s="20" t="s">
        <v>141</v>
      </c>
      <c r="D31" s="20" t="s">
        <v>142</v>
      </c>
    </row>
    <row r="32" spans="1:4" ht="24" x14ac:dyDescent="0.2">
      <c r="A32" s="11" t="s">
        <v>207</v>
      </c>
      <c r="B32" s="5" t="str">
        <f>IF('5-Public Proc.'!$AB$21="no","not applicable", "yes (in all or most sectors)")</f>
        <v>yes (in all or most sectors)</v>
      </c>
      <c r="D32" s="5" t="str">
        <f>IF('5-Public Proc.'!$AB$40="no","not applicable", "yes (in all or most sectors)")</f>
        <v>yes (in all or most sectors)</v>
      </c>
    </row>
    <row r="33" spans="1:4" ht="24" x14ac:dyDescent="0.2">
      <c r="B33" s="5" t="str">
        <f>IF('5-Public Proc.'!$AB$21="no","", "yes (only in few sectors)")</f>
        <v>yes (only in few sectors)</v>
      </c>
      <c r="D33" s="5" t="str">
        <f>IF('5-Public Proc.'!$AB$40="no","", "yes (only in few sectors)")</f>
        <v>yes (only in few sectors)</v>
      </c>
    </row>
    <row r="34" spans="1:4" x14ac:dyDescent="0.2">
      <c r="B34" s="5" t="str">
        <f>IF('5-Public Proc.'!$AB$21="no","", "no")</f>
        <v>no</v>
      </c>
      <c r="D34" s="5" t="str">
        <f>IF('5-Public Proc.'!$AB$40="no","", "no")</f>
        <v>no</v>
      </c>
    </row>
    <row r="35" spans="1:4" x14ac:dyDescent="0.2">
      <c r="B35" s="5"/>
      <c r="D35" s="5"/>
    </row>
    <row r="40" spans="1:4" x14ac:dyDescent="0.2">
      <c r="B40" s="19">
        <f>IF(LEFT(B42,14)="not applicable",1,COUNTA(B42:B44))</f>
        <v>3</v>
      </c>
      <c r="D40" s="19">
        <f>IF(LEFT(D42,14)="not applicable",1,COUNTA(D42:D44))</f>
        <v>3</v>
      </c>
    </row>
    <row r="41" spans="1:4" x14ac:dyDescent="0.2">
      <c r="A41" s="11" t="s">
        <v>208</v>
      </c>
      <c r="B41" s="20" t="s">
        <v>141</v>
      </c>
      <c r="D41" s="20" t="s">
        <v>142</v>
      </c>
    </row>
    <row r="42" spans="1:4" ht="24" x14ac:dyDescent="0.2">
      <c r="A42" s="11" t="s">
        <v>209</v>
      </c>
      <c r="B42" s="5" t="str">
        <f>IF('5-Public Proc.'!$AD$21="no","not applicable", "yes (in all or most sectors)")</f>
        <v>yes (in all or most sectors)</v>
      </c>
      <c r="D42" s="5" t="str">
        <f>IF('5-Public Proc.'!$AD$40="no","not applicable", "yes (in all or most sectors)")</f>
        <v>yes (in all or most sectors)</v>
      </c>
    </row>
    <row r="43" spans="1:4" ht="24" x14ac:dyDescent="0.2">
      <c r="B43" s="5" t="str">
        <f>IF('5-Public Proc.'!$AD$21="no","", "yes (only in few sectors)")</f>
        <v>yes (only in few sectors)</v>
      </c>
      <c r="D43" s="5" t="str">
        <f>IF('5-Public Proc.'!$AD$40="no","", "yes (only in few sectors)")</f>
        <v>yes (only in few sectors)</v>
      </c>
    </row>
    <row r="44" spans="1:4" x14ac:dyDescent="0.2">
      <c r="B44" s="5" t="str">
        <f>IF('5-Public Proc.'!$AD$21="no","", "no")</f>
        <v>no</v>
      </c>
      <c r="D44" s="5" t="str">
        <f>IF('5-Public Proc.'!$AD$40="no","", "no")</f>
        <v>no</v>
      </c>
    </row>
    <row r="45" spans="1:4" x14ac:dyDescent="0.2">
      <c r="B45" s="5"/>
      <c r="D45" s="5"/>
    </row>
    <row r="50" spans="1:4" x14ac:dyDescent="0.2">
      <c r="B50" s="19">
        <f>IF(LEFT(B52,14)="not applicable",1,COUNTA(B52:B54))</f>
        <v>3</v>
      </c>
      <c r="D50" s="19">
        <f>IF(LEFT(D52,14)="not applicable",1,COUNTA(D52:D54))</f>
        <v>3</v>
      </c>
    </row>
    <row r="51" spans="1:4" x14ac:dyDescent="0.2">
      <c r="A51" s="11" t="s">
        <v>210</v>
      </c>
      <c r="B51" s="20" t="s">
        <v>141</v>
      </c>
      <c r="D51" s="20" t="s">
        <v>142</v>
      </c>
    </row>
    <row r="52" spans="1:4" ht="24" x14ac:dyDescent="0.2">
      <c r="A52" s="11" t="s">
        <v>211</v>
      </c>
      <c r="B52" s="5" t="str">
        <f>IF('5-Public Proc.'!$AG$21="no","not applicable", "yes (in all or most sectors)")</f>
        <v>yes (in all or most sectors)</v>
      </c>
      <c r="D52" s="5" t="str">
        <f>IF('5-Public Proc.'!$AG$40="no","not applicable", "yes (in all or most sectors)")</f>
        <v>yes (in all or most sectors)</v>
      </c>
    </row>
    <row r="53" spans="1:4" ht="24" x14ac:dyDescent="0.2">
      <c r="B53" s="5" t="str">
        <f>IF('5-Public Proc.'!$AG$21="no","", "yes (only in few sectors)")</f>
        <v>yes (only in few sectors)</v>
      </c>
      <c r="D53" s="5" t="str">
        <f>IF('5-Public Proc.'!$AG$40="no","", "yes (only in few sectors)")</f>
        <v>yes (only in few sectors)</v>
      </c>
    </row>
    <row r="54" spans="1:4" x14ac:dyDescent="0.2">
      <c r="B54" s="5" t="str">
        <f>IF('5-Public Proc.'!$AG$21="no","", "no")</f>
        <v>no</v>
      </c>
      <c r="D54" s="5" t="str">
        <f>IF('5-Public Proc.'!$AG$40="no","", "no")</f>
        <v>no</v>
      </c>
    </row>
    <row r="55" spans="1:4" x14ac:dyDescent="0.2">
      <c r="B55" s="5"/>
      <c r="D55" s="5"/>
    </row>
    <row r="60" spans="1:4" x14ac:dyDescent="0.2">
      <c r="B60" s="19">
        <f>IF(LEFT(B62,14)="not applicable",1,COUNTA(B62:B64))</f>
        <v>3</v>
      </c>
      <c r="D60" s="19">
        <f>IF(LEFT(D62,14)="not applicable",1,COUNTA(D62:D64))</f>
        <v>3</v>
      </c>
    </row>
    <row r="61" spans="1:4" x14ac:dyDescent="0.2">
      <c r="A61" s="11" t="s">
        <v>213</v>
      </c>
      <c r="B61" s="20" t="s">
        <v>141</v>
      </c>
      <c r="D61" s="20" t="s">
        <v>142</v>
      </c>
    </row>
    <row r="62" spans="1:4" ht="24" x14ac:dyDescent="0.2">
      <c r="A62" s="11" t="s">
        <v>212</v>
      </c>
      <c r="B62" s="5" t="str">
        <f>IF('5-Public Proc.'!$AI$21="no","not applicable", "yes (in all or most sectors)")</f>
        <v>yes (in all or most sectors)</v>
      </c>
      <c r="D62" s="5" t="str">
        <f>IF('5-Public Proc.'!$AI$40="no","not applicable", "yes (in all or most sectors)")</f>
        <v>yes (in all or most sectors)</v>
      </c>
    </row>
    <row r="63" spans="1:4" ht="24" x14ac:dyDescent="0.2">
      <c r="B63" s="5" t="str">
        <f>IF('5-Public Proc.'!$AI$21="no","", "yes (only in few sectors)")</f>
        <v>yes (only in few sectors)</v>
      </c>
      <c r="D63" s="5" t="str">
        <f>IF('5-Public Proc.'!$AI$40="no","", "yes (only in few sectors)")</f>
        <v>yes (only in few sectors)</v>
      </c>
    </row>
    <row r="64" spans="1:4" x14ac:dyDescent="0.2">
      <c r="B64" s="5" t="str">
        <f>IF('5-Public Proc.'!$AI$21="no","", "no")</f>
        <v>no</v>
      </c>
      <c r="D64" s="5" t="str">
        <f>IF('5-Public Proc.'!$AI$40="no","", "no")</f>
        <v>no</v>
      </c>
    </row>
    <row r="65" spans="1:4" x14ac:dyDescent="0.2">
      <c r="B65" s="5"/>
      <c r="D65" s="5"/>
    </row>
    <row r="70" spans="1:4" x14ac:dyDescent="0.2">
      <c r="B70" s="19">
        <f>IF(LEFT(B72,14)="not applicable",1,COUNTA(B72:B74))</f>
        <v>3</v>
      </c>
      <c r="D70" s="19">
        <f>IF(LEFT(D72,14)="not applicable",1,COUNTA(D72:D74))</f>
        <v>3</v>
      </c>
    </row>
    <row r="71" spans="1:4" x14ac:dyDescent="0.2">
      <c r="A71" s="11" t="s">
        <v>214</v>
      </c>
      <c r="B71" s="20" t="s">
        <v>141</v>
      </c>
      <c r="D71" s="11" t="s">
        <v>142</v>
      </c>
    </row>
    <row r="72" spans="1:4" ht="24" x14ac:dyDescent="0.2">
      <c r="A72" s="11" t="s">
        <v>215</v>
      </c>
      <c r="B72" s="5" t="str">
        <f>IF('5-Public Proc.'!$AL$21="no","not applicable", "yes (in all or most sectors)")</f>
        <v>yes (in all or most sectors)</v>
      </c>
      <c r="D72" s="5" t="str">
        <f>IF('5-Public Proc.'!$AL$40="no","not applicable", "yes (in all or most sectors)")</f>
        <v>yes (in all or most sectors)</v>
      </c>
    </row>
    <row r="73" spans="1:4" ht="24" x14ac:dyDescent="0.2">
      <c r="B73" s="5" t="str">
        <f>IF('5-Public Proc.'!$AL$21="no","", "yes (only in few sectors)")</f>
        <v>yes (only in few sectors)</v>
      </c>
      <c r="D73" s="5" t="str">
        <f>IF('5-Public Proc.'!$AL$40="no","", "yes (only in few sectors)")</f>
        <v>yes (only in few sectors)</v>
      </c>
    </row>
    <row r="74" spans="1:4" x14ac:dyDescent="0.2">
      <c r="B74" s="5" t="str">
        <f>IF('5-Public Proc.'!$AL$21="no","", "no")</f>
        <v>no</v>
      </c>
      <c r="D74" s="5" t="str">
        <f>IF('5-Public Proc.'!$AL$40="no","", "no")</f>
        <v>no</v>
      </c>
    </row>
    <row r="75" spans="1:4" x14ac:dyDescent="0.2">
      <c r="B75" s="5"/>
      <c r="D75" s="5"/>
    </row>
    <row r="80" spans="1:4" x14ac:dyDescent="0.2">
      <c r="B80" s="19">
        <f>IF(LEFT(B82,14)="not applicable",1,COUNTA(B82:B84))</f>
        <v>3</v>
      </c>
      <c r="D80" s="19">
        <f>IF(LEFT(D82,14)="not applicable",1,COUNTA(D82:D84))</f>
        <v>3</v>
      </c>
    </row>
    <row r="81" spans="1:4" x14ac:dyDescent="0.2">
      <c r="A81" s="11" t="s">
        <v>216</v>
      </c>
      <c r="B81" s="20" t="s">
        <v>141</v>
      </c>
      <c r="D81" s="11" t="s">
        <v>142</v>
      </c>
    </row>
    <row r="82" spans="1:4" ht="24" x14ac:dyDescent="0.2">
      <c r="A82" s="11" t="s">
        <v>217</v>
      </c>
      <c r="B82" s="5" t="str">
        <f>IF('5-Public Proc.'!$AN$21="no","not applicable", "yes (in all or most sectors)")</f>
        <v>yes (in all or most sectors)</v>
      </c>
      <c r="D82" s="5" t="str">
        <f>IF('5-Public Proc.'!$AN$40="no","not applicable", "yes (in all or most sectors)")</f>
        <v>yes (in all or most sectors)</v>
      </c>
    </row>
    <row r="83" spans="1:4" ht="24" x14ac:dyDescent="0.2">
      <c r="B83" s="5" t="str">
        <f>IF('5-Public Proc.'!$AN$21="no","", "yes (only in few sectors)")</f>
        <v>yes (only in few sectors)</v>
      </c>
      <c r="D83" s="5" t="str">
        <f>IF('5-Public Proc.'!$AN$40="no","", "yes (only in few sectors)")</f>
        <v>yes (only in few sectors)</v>
      </c>
    </row>
    <row r="84" spans="1:4" x14ac:dyDescent="0.2">
      <c r="B84" s="5" t="str">
        <f>IF('5-Public Proc.'!$AN$21="no","", "no")</f>
        <v>no</v>
      </c>
      <c r="D84" s="5" t="str">
        <f>IF('5-Public Proc.'!$AN$40="no","", "no")</f>
        <v>no</v>
      </c>
    </row>
    <row r="85" spans="1:4" x14ac:dyDescent="0.2">
      <c r="B85" s="5"/>
      <c r="D85" s="5"/>
    </row>
  </sheetData>
  <sheetProtection algorithmName="SHA-512" hashValue="1/R+BPlkYAfBx0YAnGB459TmQrDN6DprtdQpNIkGR2k9x+8/sNorzWqmDIqyQYw2TiK3SZ0oELRZu3QPTEwrsQ==" saltValue="mDsbOveF1hiQUmHg7lMSV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Country</vt:lpstr>
      <vt:lpstr>Sector classification </vt:lpstr>
      <vt:lpstr>READ ME</vt:lpstr>
      <vt:lpstr>5-Public Proc.</vt:lpstr>
      <vt:lpstr>Database_n</vt:lpstr>
      <vt:lpstr>Lists</vt:lpstr>
      <vt:lpstr>Conditions</vt:lpstr>
      <vt:lpstr>ECO_2023_A</vt:lpstr>
      <vt:lpstr>ECO_2023_D</vt:lpstr>
      <vt:lpstr>ECO_2023_F</vt:lpstr>
      <vt:lpstr>ECO_A</vt:lpstr>
      <vt:lpstr>ECO_D</vt:lpstr>
      <vt:lpstr>ECO_E</vt:lpstr>
      <vt:lpstr>ECO_F</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2024-06-20T14:11:11Z</dcterms:modified>
</cp:coreProperties>
</file>