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V:\SSD_PMR\BACKUP\PMR Webpage Webtool and simulator\webpage\changes XX_2023update_NOTDONEYET\For the 10 July\2023 PMR Questionnaire\"/>
    </mc:Choice>
  </mc:AlternateContent>
  <xr:revisionPtr revIDLastSave="0" documentId="13_ncr:1_{7E68C41F-48FA-49D9-A768-EBAA0E627CC2}" xr6:coauthVersionLast="47" xr6:coauthVersionMax="47" xr10:uidLastSave="{00000000-0000-0000-0000-000000000000}"/>
  <workbookProtection workbookAlgorithmName="SHA-512" workbookHashValue="5zSXuN3cC61bCMHMt5r7bejryWnnIf34NA1ACehFWzjCJXHqxN6bmToI4jj3kh5LZwM78KeYvf264iQ+j1ln8g==" workbookSaltValue="MANW5ut4w02nl7+/AgYXew==" workbookSpinCount="100000" lockStructure="1"/>
  <bookViews>
    <workbookView xWindow="-10" yWindow="-10" windowWidth="19220" windowHeight="11300" firstSheet="1" activeTab="3" xr2:uid="{00000000-000D-0000-FFFF-FFFF00000000}"/>
  </bookViews>
  <sheets>
    <sheet name="Country" sheetId="33" state="hidden" r:id="rId1"/>
    <sheet name="Sector classification " sheetId="55" r:id="rId2"/>
    <sheet name="READ ME" sheetId="57" state="hidden" r:id="rId3"/>
    <sheet name="9-Other Sectors" sheetId="6" r:id="rId4"/>
    <sheet name="Database_n" sheetId="50" state="hidden" r:id="rId5"/>
    <sheet name="Lists" sheetId="52" state="hidden" r:id="rId6"/>
    <sheet name="Conditions" sheetId="53" state="hidden" r:id="rId7"/>
  </sheets>
  <definedNames>
    <definedName name="_xlnm._FilterDatabase" localSheetId="3" hidden="1">'9-Other Sectors'!$A$4:$AC$91</definedName>
    <definedName name="_xlnm._FilterDatabase" localSheetId="4" hidden="1">Database_n!$A$1:$G$72</definedName>
    <definedName name="ECO_2023_A">#REF!</definedName>
    <definedName name="ECO_2023_B">#REF!</definedName>
    <definedName name="ECO_2023_D">#REF!</definedName>
    <definedName name="ECO_2023_E">#REF!</definedName>
    <definedName name="ECO_2023_K">#REF!</definedName>
    <definedName name="ECO_2023_M">#REF!</definedName>
    <definedName name="ECO_2023_N">#REF!</definedName>
    <definedName name="ECO_2023_O">#REF!</definedName>
    <definedName name="ECO_2023_Y1">#REF!</definedName>
    <definedName name="ECO_2023_Y2">#REF!</definedName>
    <definedName name="ECO_A" localSheetId="2">#REF!</definedName>
    <definedName name="ECO_A">Lists!$A$2:$A$3</definedName>
    <definedName name="ECO_B">#REF!</definedName>
    <definedName name="ECO_C">#REF!</definedName>
    <definedName name="ECO_D">#REF!</definedName>
    <definedName name="ECO_E" localSheetId="2">#REF!</definedName>
    <definedName name="ECO_E">#REF!</definedName>
    <definedName name="ECO_F" localSheetId="2">#REF!</definedName>
    <definedName name="ECO_F">#REF!</definedName>
    <definedName name="ECO_J">#REF!</definedName>
    <definedName name="ECO_K">#REF!</definedName>
    <definedName name="ECO_L">#REF!</definedName>
    <definedName name="ECO_M">#REF!</definedName>
    <definedName name="ECO_O">#REF!</definedName>
    <definedName name="ECO_P">#REF!</definedName>
    <definedName name="ECO_S">#REF!</definedName>
    <definedName name="ECO_T">#REF!</definedName>
    <definedName name="ECO_V">#REF!</definedName>
    <definedName name="ECO_W">#REF!</definedName>
    <definedName name="ECO_X">#REF!</definedName>
    <definedName name="ECO_Y">#REF!</definedName>
    <definedName name="REGA1">#REF!</definedName>
    <definedName name="REGA10_2023">#REF!</definedName>
    <definedName name="REGA11_2023">#REF!</definedName>
    <definedName name="REGA13_2023">#REF!</definedName>
    <definedName name="REGA14">#REF!</definedName>
    <definedName name="REGA16">#REF!</definedName>
    <definedName name="REGA17">#REF!</definedName>
    <definedName name="REGA19">#REF!</definedName>
    <definedName name="REGA20">#REF!</definedName>
    <definedName name="REGA21">#REF!</definedName>
    <definedName name="REGA22_2023">#REF!</definedName>
    <definedName name="REGA23">#REF!</definedName>
    <definedName name="REGA3">#REF!</definedName>
    <definedName name="REGA4_2023">#REF!</definedName>
    <definedName name="REGA5">#REF!</definedName>
    <definedName name="REGA6">#REF!</definedName>
    <definedName name="REGA8">#REF!</definedName>
    <definedName name="REGA9_2023">#REF!</definedName>
    <definedName name="REGB1">#REF!</definedName>
    <definedName name="REGB2">#REF!</definedName>
    <definedName name="REGB3">#REF!</definedName>
    <definedName name="REGB4">#REF!</definedName>
    <definedName name="REGB6">#REF!</definedName>
    <definedName name="REGB7">#REF!</definedName>
    <definedName name="REGB8">#REF!</definedName>
    <definedName name="REGB9_2023">#REF!</definedName>
    <definedName name="REGC1">#REF!</definedName>
    <definedName name="REGC13">#REF!</definedName>
    <definedName name="REGC2">#REF!</definedName>
    <definedName name="REGC3">#REF!</definedName>
    <definedName name="REGC4">#REF!</definedName>
    <definedName name="REGD1_2023">#REF!</definedName>
    <definedName name="REGD3_2023">#REF!</definedName>
    <definedName name="REGD4_2023">#REF!</definedName>
    <definedName name="REGD5_2023">#REF!</definedName>
    <definedName name="REGD6_2023">#REF!</definedName>
    <definedName name="REGD7_2023">#REF!</definedName>
    <definedName name="REGNAM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50" l="1"/>
  <c r="I4" i="50"/>
  <c r="I5" i="50"/>
  <c r="I6" i="50"/>
  <c r="I7" i="50"/>
  <c r="I8" i="50"/>
  <c r="I9" i="50"/>
  <c r="I10" i="50"/>
  <c r="I11" i="50"/>
  <c r="I12" i="50"/>
  <c r="I13" i="50"/>
  <c r="I14" i="50"/>
  <c r="I15" i="50"/>
  <c r="I16" i="50"/>
  <c r="I17" i="50"/>
  <c r="I18" i="50"/>
  <c r="I19" i="50"/>
  <c r="I20" i="50"/>
  <c r="I21" i="50"/>
  <c r="I22" i="50"/>
  <c r="I23" i="50"/>
  <c r="I24" i="50"/>
  <c r="I25" i="50"/>
  <c r="I26" i="50"/>
  <c r="I27" i="50"/>
  <c r="I28" i="50"/>
  <c r="I29" i="50"/>
  <c r="I30" i="50"/>
  <c r="I31" i="50"/>
  <c r="I32" i="50"/>
  <c r="I33" i="50"/>
  <c r="I34" i="50"/>
  <c r="I35" i="50"/>
  <c r="I36" i="50"/>
  <c r="I37" i="50"/>
  <c r="I38" i="50"/>
  <c r="I39" i="50"/>
  <c r="I40" i="50"/>
  <c r="I41" i="50"/>
  <c r="I42" i="50"/>
  <c r="I43" i="50"/>
  <c r="I44" i="50"/>
  <c r="I45" i="50"/>
  <c r="I46" i="50"/>
  <c r="I47" i="50"/>
  <c r="I48" i="50"/>
  <c r="I49" i="50"/>
  <c r="I50" i="50"/>
  <c r="I51" i="50"/>
  <c r="I52" i="50"/>
  <c r="I53" i="50"/>
  <c r="I54" i="50"/>
  <c r="I55" i="50"/>
  <c r="I56" i="50"/>
  <c r="I57" i="50"/>
  <c r="I58" i="50"/>
  <c r="I59" i="50"/>
  <c r="I60" i="50"/>
  <c r="I61" i="50"/>
  <c r="I62" i="50"/>
  <c r="I63" i="50"/>
  <c r="I64" i="50"/>
  <c r="I65" i="50"/>
  <c r="I66" i="50"/>
  <c r="I67" i="50"/>
  <c r="I68" i="50"/>
  <c r="I69" i="50"/>
  <c r="I70" i="50"/>
  <c r="I71" i="50"/>
  <c r="I72" i="50"/>
  <c r="I1" i="50"/>
  <c r="I2" i="50"/>
  <c r="H72" i="50"/>
  <c r="H71" i="50"/>
  <c r="H70" i="50"/>
  <c r="H69" i="50"/>
  <c r="H68" i="50"/>
  <c r="H67" i="50"/>
  <c r="H66" i="50"/>
  <c r="H65" i="50"/>
  <c r="H64" i="50"/>
  <c r="H63" i="50"/>
  <c r="H62" i="50"/>
  <c r="H61" i="50"/>
  <c r="H60" i="50"/>
  <c r="H59" i="50"/>
  <c r="H58" i="50"/>
  <c r="H57" i="50"/>
  <c r="H56" i="50"/>
  <c r="H55" i="50"/>
  <c r="H54" i="50"/>
  <c r="H53" i="50"/>
  <c r="H52" i="50"/>
  <c r="H51" i="50"/>
  <c r="H50" i="50"/>
  <c r="H49" i="50"/>
  <c r="H48" i="50"/>
  <c r="H47" i="50"/>
  <c r="H46" i="50"/>
  <c r="H45" i="50"/>
  <c r="H44" i="50"/>
  <c r="H43" i="50"/>
  <c r="H42" i="50"/>
  <c r="H41" i="50"/>
  <c r="H40" i="50"/>
  <c r="H39" i="50"/>
  <c r="H38" i="50"/>
  <c r="H37" i="50"/>
  <c r="H36" i="50"/>
  <c r="H35" i="50"/>
  <c r="H34" i="50"/>
  <c r="H33" i="50"/>
  <c r="H32" i="50"/>
  <c r="H31" i="50"/>
  <c r="H30" i="50"/>
  <c r="H29" i="50"/>
  <c r="H28" i="50"/>
  <c r="H27" i="50"/>
  <c r="H26" i="50"/>
  <c r="H25" i="50"/>
  <c r="H24" i="50"/>
  <c r="H23" i="50"/>
  <c r="H22" i="50"/>
  <c r="H21" i="50"/>
  <c r="H20" i="50"/>
  <c r="H19" i="50"/>
  <c r="H18" i="50"/>
  <c r="H17" i="50"/>
  <c r="H16" i="50"/>
  <c r="H15" i="50"/>
  <c r="H14" i="50"/>
  <c r="H13" i="50"/>
  <c r="H12" i="50"/>
  <c r="H11" i="50"/>
  <c r="H10" i="50"/>
  <c r="H9" i="50"/>
  <c r="H8" i="50"/>
  <c r="H7" i="50"/>
  <c r="H6" i="50"/>
  <c r="H5" i="50"/>
  <c r="H4" i="50"/>
  <c r="H3" i="50"/>
  <c r="H2" i="50"/>
  <c r="AT97" i="6"/>
  <c r="AS97" i="6"/>
  <c r="B97" i="6"/>
  <c r="A94" i="6"/>
  <c r="A93" i="6"/>
  <c r="A92" i="6"/>
  <c r="A90" i="6"/>
  <c r="A89" i="6"/>
  <c r="A88" i="6"/>
  <c r="A86" i="6"/>
  <c r="A85" i="6"/>
  <c r="A84" i="6"/>
  <c r="A82" i="6"/>
  <c r="A81" i="6"/>
  <c r="A80" i="6"/>
  <c r="A25" i="6"/>
  <c r="A24" i="6"/>
  <c r="A23" i="6"/>
  <c r="A22" i="6"/>
  <c r="B17" i="50" s="1"/>
  <c r="V7" i="6"/>
  <c r="V95" i="6"/>
  <c r="V6" i="6"/>
  <c r="R24" i="53"/>
  <c r="Q24" i="53"/>
  <c r="P24" i="53"/>
  <c r="O24" i="53"/>
  <c r="N24" i="53"/>
  <c r="M24" i="53"/>
  <c r="L24" i="53"/>
  <c r="K24" i="53"/>
  <c r="J24" i="53"/>
  <c r="I24" i="53"/>
  <c r="H24" i="53"/>
  <c r="G24" i="53"/>
  <c r="F24" i="53"/>
  <c r="E24" i="53"/>
  <c r="R23" i="53"/>
  <c r="Q23" i="53"/>
  <c r="P23" i="53"/>
  <c r="O23" i="53"/>
  <c r="N23" i="53"/>
  <c r="M23" i="53"/>
  <c r="L23" i="53"/>
  <c r="K23" i="53"/>
  <c r="J23" i="53"/>
  <c r="I23" i="53"/>
  <c r="H23" i="53"/>
  <c r="G23" i="53"/>
  <c r="F23" i="53"/>
  <c r="F21" i="53"/>
  <c r="E23" i="53"/>
  <c r="R13" i="53"/>
  <c r="Q13" i="53"/>
  <c r="Q11" i="53"/>
  <c r="P13" i="53"/>
  <c r="O13" i="53"/>
  <c r="N13" i="53"/>
  <c r="R14" i="53"/>
  <c r="Q14" i="53"/>
  <c r="P14" i="53"/>
  <c r="O14" i="53"/>
  <c r="N14" i="53"/>
  <c r="M14" i="53"/>
  <c r="L14" i="53"/>
  <c r="K14" i="53"/>
  <c r="J14" i="53"/>
  <c r="I14" i="53"/>
  <c r="H14" i="53"/>
  <c r="G14" i="53"/>
  <c r="F14" i="53"/>
  <c r="E14" i="53"/>
  <c r="D14" i="53"/>
  <c r="C14" i="53"/>
  <c r="B14" i="53"/>
  <c r="M13" i="53"/>
  <c r="L13" i="53"/>
  <c r="K13" i="53"/>
  <c r="J13" i="53"/>
  <c r="I13" i="53"/>
  <c r="H13" i="53"/>
  <c r="G13" i="53"/>
  <c r="F13" i="53"/>
  <c r="E13" i="53"/>
  <c r="D13" i="53"/>
  <c r="C13" i="53"/>
  <c r="C11" i="53"/>
  <c r="B13" i="53"/>
  <c r="D23" i="53"/>
  <c r="D21" i="53"/>
  <c r="D24" i="53"/>
  <c r="C23" i="53"/>
  <c r="C24" i="53"/>
  <c r="B24" i="53"/>
  <c r="B23" i="53"/>
  <c r="L21" i="53"/>
  <c r="M11" i="53"/>
  <c r="E11" i="53"/>
  <c r="K11" i="53"/>
  <c r="F11" i="53"/>
  <c r="G11" i="53"/>
  <c r="C21" i="53"/>
  <c r="H11" i="53"/>
  <c r="N11" i="53"/>
  <c r="B11" i="53"/>
  <c r="J11" i="53"/>
  <c r="O11" i="53"/>
  <c r="P11" i="53"/>
  <c r="R21" i="53"/>
  <c r="R11" i="53"/>
  <c r="E21" i="53"/>
  <c r="M21" i="53"/>
  <c r="K21" i="53"/>
  <c r="G21" i="53"/>
  <c r="L11" i="53"/>
  <c r="I11" i="53"/>
  <c r="D11" i="53"/>
  <c r="B21" i="53"/>
  <c r="J21" i="53"/>
  <c r="Q21" i="53"/>
  <c r="N21" i="53"/>
  <c r="H21" i="53"/>
  <c r="O21" i="53"/>
  <c r="I21" i="53"/>
  <c r="P21" i="53"/>
  <c r="O94" i="6"/>
  <c r="O93" i="6"/>
  <c r="O92" i="6"/>
  <c r="O90" i="6"/>
  <c r="O89" i="6"/>
  <c r="O88" i="6"/>
  <c r="O86" i="6"/>
  <c r="O85" i="6"/>
  <c r="O84" i="6"/>
  <c r="O82" i="6"/>
  <c r="O81" i="6"/>
  <c r="O80" i="6"/>
  <c r="O78" i="6"/>
  <c r="O77" i="6"/>
  <c r="O76" i="6"/>
  <c r="O74" i="6"/>
  <c r="O73" i="6"/>
  <c r="O72" i="6"/>
  <c r="O70" i="6"/>
  <c r="O69" i="6"/>
  <c r="O68" i="6"/>
  <c r="O66" i="6"/>
  <c r="O65" i="6"/>
  <c r="O64" i="6"/>
  <c r="O62" i="6"/>
  <c r="O61" i="6"/>
  <c r="O60" i="6"/>
  <c r="O58" i="6"/>
  <c r="O57" i="6"/>
  <c r="O56" i="6"/>
  <c r="O54" i="6"/>
  <c r="O53" i="6"/>
  <c r="O52" i="6"/>
  <c r="O50" i="6"/>
  <c r="O49" i="6"/>
  <c r="O48" i="6"/>
  <c r="O46" i="6"/>
  <c r="O45" i="6"/>
  <c r="O44" i="6"/>
  <c r="O42" i="6"/>
  <c r="O41" i="6"/>
  <c r="O40" i="6"/>
  <c r="O38" i="6"/>
  <c r="O37" i="6"/>
  <c r="O36" i="6"/>
  <c r="O34" i="6"/>
  <c r="O33" i="6"/>
  <c r="O32" i="6"/>
  <c r="O30" i="6"/>
  <c r="O29" i="6"/>
  <c r="O28" i="6"/>
  <c r="O10" i="6"/>
  <c r="O11" i="6"/>
  <c r="O12" i="6"/>
  <c r="O13" i="6"/>
  <c r="O14" i="6"/>
  <c r="O15" i="6"/>
  <c r="O16" i="6"/>
  <c r="O17" i="6"/>
  <c r="O18" i="6"/>
  <c r="O19" i="6"/>
  <c r="O20" i="6"/>
  <c r="O21" i="6"/>
  <c r="O22" i="6"/>
  <c r="O23" i="6"/>
  <c r="O24" i="6"/>
  <c r="O25" i="6"/>
  <c r="O9" i="6"/>
  <c r="C70" i="50"/>
  <c r="C71" i="50"/>
  <c r="C69" i="50"/>
  <c r="C67" i="50"/>
  <c r="C68" i="50"/>
  <c r="C66" i="50"/>
  <c r="C64" i="50"/>
  <c r="C65" i="50"/>
  <c r="C63" i="50"/>
  <c r="C61" i="50"/>
  <c r="C62" i="50"/>
  <c r="C60" i="50"/>
  <c r="C58" i="50"/>
  <c r="C59" i="50"/>
  <c r="C57" i="50"/>
  <c r="C55" i="50"/>
  <c r="C56" i="50"/>
  <c r="C52" i="50"/>
  <c r="C53" i="50"/>
  <c r="C54" i="50"/>
  <c r="C51" i="50"/>
  <c r="C49" i="50"/>
  <c r="C50" i="50"/>
  <c r="C48" i="50"/>
  <c r="C46" i="50"/>
  <c r="C47" i="50"/>
  <c r="C45" i="50"/>
  <c r="C43" i="50"/>
  <c r="C44" i="50"/>
  <c r="C42" i="50"/>
  <c r="C40" i="50"/>
  <c r="C41" i="50"/>
  <c r="C39" i="50"/>
  <c r="C37" i="50"/>
  <c r="C38" i="50"/>
  <c r="C36" i="50"/>
  <c r="C34" i="50"/>
  <c r="C35" i="50"/>
  <c r="C33" i="50"/>
  <c r="C31" i="50"/>
  <c r="C32" i="50"/>
  <c r="C30" i="50"/>
  <c r="C28" i="50"/>
  <c r="C29" i="50"/>
  <c r="C27" i="50"/>
  <c r="C25" i="50"/>
  <c r="C26" i="50"/>
  <c r="C24" i="50"/>
  <c r="C22" i="50"/>
  <c r="C23" i="50"/>
  <c r="C21" i="50"/>
  <c r="D22" i="50"/>
  <c r="D23" i="50"/>
  <c r="D24" i="50"/>
  <c r="D25" i="50"/>
  <c r="D26" i="50"/>
  <c r="D27" i="50"/>
  <c r="D28" i="50"/>
  <c r="D29" i="50"/>
  <c r="D30" i="50"/>
  <c r="D31" i="50"/>
  <c r="D32" i="50"/>
  <c r="D33" i="50"/>
  <c r="D34" i="50"/>
  <c r="D35" i="50"/>
  <c r="D36" i="50"/>
  <c r="D37" i="50"/>
  <c r="D38" i="50"/>
  <c r="D39" i="50"/>
  <c r="D40" i="50"/>
  <c r="D41" i="50"/>
  <c r="D42" i="50"/>
  <c r="D43" i="50"/>
  <c r="D44" i="50"/>
  <c r="D45" i="50"/>
  <c r="D46" i="50"/>
  <c r="D47" i="50"/>
  <c r="D48" i="50"/>
  <c r="D49" i="50"/>
  <c r="D50" i="50"/>
  <c r="D51" i="50"/>
  <c r="D52" i="50"/>
  <c r="D53" i="50"/>
  <c r="D54" i="50"/>
  <c r="D55" i="50"/>
  <c r="D56" i="50"/>
  <c r="D57" i="50"/>
  <c r="D58" i="50"/>
  <c r="D59" i="50"/>
  <c r="D60" i="50"/>
  <c r="D61" i="50"/>
  <c r="D62" i="50"/>
  <c r="D63" i="50"/>
  <c r="D64" i="50"/>
  <c r="D65" i="50"/>
  <c r="D66" i="50"/>
  <c r="D67" i="50"/>
  <c r="D68" i="50"/>
  <c r="D69" i="50"/>
  <c r="D70" i="50"/>
  <c r="D71" i="50"/>
  <c r="D72" i="50"/>
  <c r="D21" i="50"/>
  <c r="D5" i="50"/>
  <c r="D6" i="50"/>
  <c r="D7" i="50"/>
  <c r="D8" i="50"/>
  <c r="D9" i="50"/>
  <c r="D10" i="50"/>
  <c r="D11" i="50"/>
  <c r="D12" i="50"/>
  <c r="D13" i="50"/>
  <c r="D14" i="50"/>
  <c r="D15" i="50"/>
  <c r="D16" i="50"/>
  <c r="D17" i="50"/>
  <c r="D18" i="50"/>
  <c r="D19" i="50"/>
  <c r="D20" i="50"/>
  <c r="D4" i="50"/>
  <c r="D3" i="50"/>
  <c r="C72" i="50"/>
  <c r="D2" i="50"/>
  <c r="A23" i="50"/>
  <c r="A24" i="50"/>
  <c r="A25" i="50"/>
  <c r="A26" i="50"/>
  <c r="A27" i="50"/>
  <c r="A28" i="50"/>
  <c r="A29" i="50"/>
  <c r="A30" i="50"/>
  <c r="A31" i="50"/>
  <c r="A32" i="50"/>
  <c r="A33" i="50"/>
  <c r="A34" i="50"/>
  <c r="A35" i="50"/>
  <c r="A36" i="50"/>
  <c r="A37" i="50"/>
  <c r="A38" i="50"/>
  <c r="A39" i="50"/>
  <c r="A40" i="50"/>
  <c r="A41" i="50"/>
  <c r="A42" i="50"/>
  <c r="A43" i="50"/>
  <c r="A44" i="50"/>
  <c r="A45" i="50"/>
  <c r="A46" i="50"/>
  <c r="A47" i="50"/>
  <c r="A48" i="50"/>
  <c r="A49" i="50"/>
  <c r="A50" i="50"/>
  <c r="A51" i="50"/>
  <c r="A52" i="50"/>
  <c r="A53" i="50"/>
  <c r="A54" i="50"/>
  <c r="A55" i="50"/>
  <c r="A56" i="50"/>
  <c r="A57" i="50"/>
  <c r="A58" i="50"/>
  <c r="A59" i="50"/>
  <c r="A60" i="50"/>
  <c r="A61" i="50"/>
  <c r="A62" i="50"/>
  <c r="A63" i="50"/>
  <c r="A64" i="50"/>
  <c r="A65" i="50"/>
  <c r="A66" i="50"/>
  <c r="A67" i="50"/>
  <c r="A68" i="50"/>
  <c r="A69" i="50"/>
  <c r="A70" i="50"/>
  <c r="A71" i="50"/>
  <c r="A72" i="50"/>
  <c r="A21" i="50"/>
  <c r="A22" i="50"/>
  <c r="C5" i="50"/>
  <c r="C6" i="50"/>
  <c r="C7" i="50"/>
  <c r="C8" i="50"/>
  <c r="C9" i="50"/>
  <c r="C10" i="50"/>
  <c r="C11" i="50"/>
  <c r="C12" i="50"/>
  <c r="C13" i="50"/>
  <c r="C14" i="50"/>
  <c r="C15" i="50"/>
  <c r="C16" i="50"/>
  <c r="C17" i="50"/>
  <c r="C18" i="50"/>
  <c r="C19" i="50"/>
  <c r="C20" i="50"/>
  <c r="A5" i="50"/>
  <c r="A6" i="50"/>
  <c r="A7" i="50"/>
  <c r="A8" i="50"/>
  <c r="A9" i="50"/>
  <c r="A10" i="50"/>
  <c r="A11" i="50"/>
  <c r="A12" i="50"/>
  <c r="A13" i="50"/>
  <c r="A14" i="50"/>
  <c r="A15" i="50"/>
  <c r="A16" i="50"/>
  <c r="A17" i="50"/>
  <c r="A18" i="50"/>
  <c r="A19" i="50"/>
  <c r="A20" i="50"/>
  <c r="AF86" i="6"/>
  <c r="AK86" i="6"/>
  <c r="AP86" i="6"/>
  <c r="G65" i="50"/>
  <c r="AF88" i="6"/>
  <c r="AK88" i="6"/>
  <c r="AP88" i="6"/>
  <c r="G66" i="50"/>
  <c r="AF89" i="6"/>
  <c r="AK89" i="6"/>
  <c r="AP89" i="6"/>
  <c r="G67" i="50"/>
  <c r="AF90" i="6"/>
  <c r="AK90" i="6"/>
  <c r="AP90" i="6"/>
  <c r="G68" i="50"/>
  <c r="AF76" i="6"/>
  <c r="AK76" i="6"/>
  <c r="AP76" i="6"/>
  <c r="G57" i="50"/>
  <c r="AF77" i="6"/>
  <c r="AK77" i="6"/>
  <c r="AP77" i="6"/>
  <c r="G58" i="50"/>
  <c r="AF78" i="6"/>
  <c r="AK78" i="6"/>
  <c r="AP78" i="6"/>
  <c r="G59" i="50"/>
  <c r="AF60" i="6"/>
  <c r="AK60" i="6"/>
  <c r="AP60" i="6"/>
  <c r="G45" i="50"/>
  <c r="AF61" i="6"/>
  <c r="AK61" i="6"/>
  <c r="AP61" i="6"/>
  <c r="G46" i="50"/>
  <c r="AF62" i="6"/>
  <c r="AK62" i="6"/>
  <c r="AP62" i="6"/>
  <c r="G47" i="50"/>
  <c r="AF64" i="6"/>
  <c r="AK64" i="6"/>
  <c r="AP64" i="6"/>
  <c r="G48" i="50"/>
  <c r="AF65" i="6"/>
  <c r="AK65" i="6"/>
  <c r="AP65" i="6"/>
  <c r="G49" i="50"/>
  <c r="AF66" i="6"/>
  <c r="AK66" i="6"/>
  <c r="AP66" i="6"/>
  <c r="G50" i="50"/>
  <c r="AF68" i="6"/>
  <c r="AK68" i="6"/>
  <c r="AP68" i="6"/>
  <c r="G51" i="50"/>
  <c r="AF69" i="6"/>
  <c r="AK69" i="6"/>
  <c r="AP69" i="6"/>
  <c r="G52" i="50"/>
  <c r="AF70" i="6"/>
  <c r="AK70" i="6"/>
  <c r="AP70" i="6"/>
  <c r="G53" i="50"/>
  <c r="AF24" i="6"/>
  <c r="AK24" i="6"/>
  <c r="AP24" i="6"/>
  <c r="G19" i="50"/>
  <c r="Q84" i="53"/>
  <c r="Q83" i="53"/>
  <c r="Q74" i="53"/>
  <c r="Q73" i="53"/>
  <c r="Q64" i="53"/>
  <c r="Q63" i="53"/>
  <c r="Q54" i="53"/>
  <c r="Q53" i="53"/>
  <c r="Q44" i="53"/>
  <c r="Q43" i="53"/>
  <c r="Q34" i="53"/>
  <c r="Q33" i="53"/>
  <c r="Q4" i="53"/>
  <c r="Q3" i="53"/>
  <c r="B71" i="50"/>
  <c r="B70" i="50"/>
  <c r="B69" i="50"/>
  <c r="B68" i="50"/>
  <c r="B67" i="50"/>
  <c r="B66" i="50"/>
  <c r="B20" i="50"/>
  <c r="B19" i="50"/>
  <c r="Q1" i="53"/>
  <c r="Q81" i="53"/>
  <c r="Q71" i="53"/>
  <c r="Q61" i="53"/>
  <c r="Q51" i="53"/>
  <c r="Q41" i="53"/>
  <c r="Q31" i="53"/>
  <c r="N84" i="53"/>
  <c r="N83" i="53"/>
  <c r="L83" i="53"/>
  <c r="L84" i="53"/>
  <c r="K84" i="53"/>
  <c r="K83" i="53"/>
  <c r="J84" i="53"/>
  <c r="J83" i="53"/>
  <c r="N74" i="53"/>
  <c r="N73" i="53"/>
  <c r="L74" i="53"/>
  <c r="L73" i="53"/>
  <c r="K73" i="53"/>
  <c r="K74" i="53"/>
  <c r="J74" i="53"/>
  <c r="J73" i="53"/>
  <c r="N63" i="53"/>
  <c r="N64" i="53"/>
  <c r="L63" i="53"/>
  <c r="L64" i="53"/>
  <c r="K63" i="53"/>
  <c r="K64" i="53"/>
  <c r="J64" i="53"/>
  <c r="J63" i="53"/>
  <c r="N54" i="53"/>
  <c r="N53" i="53"/>
  <c r="L54" i="53"/>
  <c r="L53" i="53"/>
  <c r="K53" i="53"/>
  <c r="K54" i="53"/>
  <c r="J54" i="53"/>
  <c r="J53" i="53"/>
  <c r="N44" i="53"/>
  <c r="N43" i="53"/>
  <c r="L43" i="53"/>
  <c r="L44" i="53"/>
  <c r="K43" i="53"/>
  <c r="K44" i="53"/>
  <c r="J44" i="53"/>
  <c r="J43" i="53"/>
  <c r="N34" i="53"/>
  <c r="N33" i="53"/>
  <c r="L34" i="53"/>
  <c r="L33" i="53"/>
  <c r="K34" i="53"/>
  <c r="K33" i="53"/>
  <c r="J34" i="53"/>
  <c r="J33" i="53"/>
  <c r="N4" i="53"/>
  <c r="N3" i="53"/>
  <c r="L4" i="53"/>
  <c r="L3" i="53"/>
  <c r="K3" i="53"/>
  <c r="K4" i="53"/>
  <c r="J4" i="53"/>
  <c r="J3" i="53"/>
  <c r="B62" i="50"/>
  <c r="B65" i="50"/>
  <c r="B64" i="50"/>
  <c r="B63" i="50"/>
  <c r="B61" i="50"/>
  <c r="B60" i="50"/>
  <c r="A78" i="6"/>
  <c r="B59" i="50"/>
  <c r="A77" i="6"/>
  <c r="B58" i="50"/>
  <c r="A76" i="6"/>
  <c r="B57" i="50"/>
  <c r="A74" i="6"/>
  <c r="B56" i="50"/>
  <c r="A73" i="6"/>
  <c r="B55" i="50"/>
  <c r="A72" i="6"/>
  <c r="B54" i="50"/>
  <c r="A70" i="6"/>
  <c r="B53" i="50"/>
  <c r="A69" i="6"/>
  <c r="B52" i="50"/>
  <c r="A68" i="6"/>
  <c r="B51" i="50"/>
  <c r="A66" i="6"/>
  <c r="B50" i="50"/>
  <c r="A65" i="6"/>
  <c r="B49" i="50"/>
  <c r="A64" i="6"/>
  <c r="B48" i="50"/>
  <c r="A62" i="6"/>
  <c r="B47" i="50"/>
  <c r="A61" i="6"/>
  <c r="B46" i="50"/>
  <c r="A60" i="6"/>
  <c r="B45" i="50"/>
  <c r="A58" i="6"/>
  <c r="B44" i="50"/>
  <c r="A57" i="6"/>
  <c r="B43" i="50"/>
  <c r="A56" i="6"/>
  <c r="B42" i="50"/>
  <c r="A54" i="6"/>
  <c r="B41" i="50"/>
  <c r="A53" i="6"/>
  <c r="B40" i="50"/>
  <c r="A52" i="6"/>
  <c r="B39" i="50"/>
  <c r="A50" i="6"/>
  <c r="B38" i="50"/>
  <c r="A49" i="6"/>
  <c r="B37" i="50"/>
  <c r="A48" i="6"/>
  <c r="B36" i="50"/>
  <c r="A46" i="6"/>
  <c r="B35" i="50"/>
  <c r="A45" i="6"/>
  <c r="B34" i="50"/>
  <c r="A44" i="6"/>
  <c r="B33" i="50"/>
  <c r="A42" i="6"/>
  <c r="B32" i="50"/>
  <c r="A41" i="6"/>
  <c r="B31" i="50"/>
  <c r="A40" i="6"/>
  <c r="B30" i="50"/>
  <c r="A38" i="6"/>
  <c r="B29" i="50"/>
  <c r="A37" i="6"/>
  <c r="B28" i="50"/>
  <c r="A36" i="6"/>
  <c r="B27" i="50"/>
  <c r="A34" i="6"/>
  <c r="B26" i="50"/>
  <c r="A33" i="6"/>
  <c r="B25" i="50"/>
  <c r="A32" i="6"/>
  <c r="B24" i="50"/>
  <c r="A30" i="6"/>
  <c r="B23" i="50"/>
  <c r="A29" i="6"/>
  <c r="B22" i="50"/>
  <c r="A28" i="6"/>
  <c r="B21" i="50"/>
  <c r="B18" i="50"/>
  <c r="A21" i="6"/>
  <c r="B16" i="50" s="1"/>
  <c r="A20" i="6"/>
  <c r="B15" i="50"/>
  <c r="A19" i="6"/>
  <c r="B14" i="50" s="1"/>
  <c r="A18" i="6"/>
  <c r="B13" i="50"/>
  <c r="A17" i="6"/>
  <c r="B12" i="50" s="1"/>
  <c r="A16" i="6"/>
  <c r="B11" i="50"/>
  <c r="A15" i="6"/>
  <c r="B10" i="50" s="1"/>
  <c r="A14" i="6"/>
  <c r="B9" i="50"/>
  <c r="A13" i="6"/>
  <c r="B8" i="50" s="1"/>
  <c r="A12" i="6"/>
  <c r="B7" i="50"/>
  <c r="A11" i="6"/>
  <c r="B6" i="50" s="1"/>
  <c r="A10" i="6"/>
  <c r="B5" i="50"/>
  <c r="A9" i="6"/>
  <c r="L61" i="53"/>
  <c r="N1" i="53"/>
  <c r="L31" i="53"/>
  <c r="J51" i="53"/>
  <c r="K1" i="53"/>
  <c r="L81" i="53"/>
  <c r="L1" i="53"/>
  <c r="K31" i="53"/>
  <c r="J1" i="53"/>
  <c r="N31" i="53"/>
  <c r="J41" i="53"/>
  <c r="J61" i="53"/>
  <c r="L41" i="53"/>
  <c r="K51" i="53"/>
  <c r="J31" i="53"/>
  <c r="N41" i="53"/>
  <c r="N51" i="53"/>
  <c r="N81" i="53"/>
  <c r="K81" i="53"/>
  <c r="J81" i="53"/>
  <c r="N71" i="53"/>
  <c r="L71" i="53"/>
  <c r="K71" i="53"/>
  <c r="J71" i="53"/>
  <c r="N61" i="53"/>
  <c r="K61" i="53"/>
  <c r="L51" i="53"/>
  <c r="K41" i="53"/>
  <c r="A95" i="6"/>
  <c r="B72" i="50"/>
  <c r="AF95" i="6"/>
  <c r="AK95" i="6"/>
  <c r="AP95" i="6"/>
  <c r="G72" i="50"/>
  <c r="F72" i="50"/>
  <c r="AK5" i="6"/>
  <c r="A6" i="6"/>
  <c r="B2" i="50"/>
  <c r="A7" i="6"/>
  <c r="B3" i="50"/>
  <c r="C2" i="50"/>
  <c r="C3" i="50"/>
  <c r="F3" i="50"/>
  <c r="F2" i="50"/>
  <c r="A3" i="50"/>
  <c r="A4" i="50"/>
  <c r="A2" i="50"/>
  <c r="AF7" i="6"/>
  <c r="AK7" i="6"/>
  <c r="AP7" i="6"/>
  <c r="G3" i="50"/>
  <c r="AF9" i="6"/>
  <c r="AK9" i="6" s="1"/>
  <c r="AP9" i="6" s="1"/>
  <c r="G4" i="50" s="1"/>
  <c r="AF10" i="6"/>
  <c r="AK10" i="6"/>
  <c r="AP10" i="6" s="1"/>
  <c r="G5" i="50" s="1"/>
  <c r="AF11" i="6"/>
  <c r="AK11" i="6"/>
  <c r="AP11" i="6"/>
  <c r="G6" i="50"/>
  <c r="AF12" i="6"/>
  <c r="AK12" i="6"/>
  <c r="AP12" i="6"/>
  <c r="G7" i="50"/>
  <c r="AF13" i="6"/>
  <c r="AK13" i="6"/>
  <c r="AP13" i="6"/>
  <c r="G8" i="50"/>
  <c r="AF14" i="6"/>
  <c r="AK14" i="6"/>
  <c r="AP14" i="6"/>
  <c r="G9" i="50"/>
  <c r="AF15" i="6"/>
  <c r="AK15" i="6"/>
  <c r="AP15" i="6"/>
  <c r="G10" i="50"/>
  <c r="AF16" i="6"/>
  <c r="AK16" i="6"/>
  <c r="AP16" i="6"/>
  <c r="G11" i="50"/>
  <c r="AF17" i="6"/>
  <c r="AK17" i="6"/>
  <c r="AP17" i="6"/>
  <c r="G12" i="50"/>
  <c r="AF18" i="6"/>
  <c r="AK18" i="6"/>
  <c r="AP18" i="6"/>
  <c r="G13" i="50"/>
  <c r="AF19" i="6"/>
  <c r="AK19" i="6"/>
  <c r="AP19" i="6"/>
  <c r="G14" i="50"/>
  <c r="AF20" i="6"/>
  <c r="AK20" i="6"/>
  <c r="AP20" i="6"/>
  <c r="G15" i="50"/>
  <c r="AF21" i="6"/>
  <c r="AK21" i="6"/>
  <c r="AP21" i="6"/>
  <c r="G16" i="50"/>
  <c r="AF22" i="6"/>
  <c r="AK22" i="6"/>
  <c r="AP22" i="6"/>
  <c r="G17" i="50"/>
  <c r="AF23" i="6"/>
  <c r="AK23" i="6"/>
  <c r="AP23" i="6"/>
  <c r="G18" i="50"/>
  <c r="AF25" i="6"/>
  <c r="AK25" i="6"/>
  <c r="AP25" i="6"/>
  <c r="G20" i="50"/>
  <c r="AF28" i="6"/>
  <c r="AK28" i="6"/>
  <c r="AP28" i="6"/>
  <c r="G21" i="50"/>
  <c r="AF29" i="6"/>
  <c r="AK29" i="6"/>
  <c r="AP29" i="6"/>
  <c r="G22" i="50"/>
  <c r="AF30" i="6"/>
  <c r="AK30" i="6"/>
  <c r="AP30" i="6"/>
  <c r="G23" i="50"/>
  <c r="AF32" i="6"/>
  <c r="AK32" i="6"/>
  <c r="AP32" i="6"/>
  <c r="G24" i="50"/>
  <c r="AF33" i="6"/>
  <c r="AK33" i="6"/>
  <c r="AP33" i="6"/>
  <c r="G25" i="50"/>
  <c r="AF34" i="6"/>
  <c r="AK34" i="6"/>
  <c r="AP34" i="6"/>
  <c r="G26" i="50"/>
  <c r="AF36" i="6"/>
  <c r="AK36" i="6"/>
  <c r="AP36" i="6"/>
  <c r="G27" i="50"/>
  <c r="AF37" i="6"/>
  <c r="AK37" i="6"/>
  <c r="AP37" i="6"/>
  <c r="G28" i="50"/>
  <c r="AF38" i="6"/>
  <c r="AK38" i="6"/>
  <c r="AP38" i="6"/>
  <c r="G29" i="50"/>
  <c r="AF40" i="6"/>
  <c r="AK40" i="6"/>
  <c r="AP40" i="6"/>
  <c r="G30" i="50"/>
  <c r="AF41" i="6"/>
  <c r="AK41" i="6"/>
  <c r="AP41" i="6"/>
  <c r="G31" i="50"/>
  <c r="AF42" i="6"/>
  <c r="AK42" i="6"/>
  <c r="AP42" i="6"/>
  <c r="G32" i="50"/>
  <c r="AF44" i="6"/>
  <c r="AK44" i="6"/>
  <c r="AP44" i="6"/>
  <c r="G33" i="50"/>
  <c r="AF45" i="6"/>
  <c r="AK45" i="6"/>
  <c r="AP45" i="6"/>
  <c r="G34" i="50"/>
  <c r="AF46" i="6"/>
  <c r="AK46" i="6"/>
  <c r="AP46" i="6"/>
  <c r="G35" i="50"/>
  <c r="AF48" i="6"/>
  <c r="AK48" i="6"/>
  <c r="AP48" i="6"/>
  <c r="G36" i="50"/>
  <c r="AF49" i="6"/>
  <c r="AK49" i="6"/>
  <c r="AP49" i="6"/>
  <c r="G37" i="50"/>
  <c r="AF50" i="6"/>
  <c r="AK50" i="6"/>
  <c r="AP50" i="6"/>
  <c r="G38" i="50"/>
  <c r="AF52" i="6"/>
  <c r="AK52" i="6"/>
  <c r="AP52" i="6"/>
  <c r="G39" i="50"/>
  <c r="AF53" i="6"/>
  <c r="AK53" i="6"/>
  <c r="AP53" i="6"/>
  <c r="G40" i="50"/>
  <c r="AF54" i="6"/>
  <c r="AK54" i="6"/>
  <c r="AP54" i="6"/>
  <c r="G41" i="50"/>
  <c r="AF56" i="6"/>
  <c r="AK56" i="6"/>
  <c r="AP56" i="6"/>
  <c r="G42" i="50"/>
  <c r="AF57" i="6"/>
  <c r="AK57" i="6"/>
  <c r="AP57" i="6"/>
  <c r="G43" i="50"/>
  <c r="AF58" i="6"/>
  <c r="AF72" i="6"/>
  <c r="AK72" i="6"/>
  <c r="AP72" i="6"/>
  <c r="G54" i="50"/>
  <c r="AF73" i="6"/>
  <c r="AK73" i="6"/>
  <c r="AP73" i="6"/>
  <c r="G55" i="50"/>
  <c r="AF74" i="6"/>
  <c r="AK74" i="6"/>
  <c r="AP74" i="6"/>
  <c r="G56" i="50"/>
  <c r="AF80" i="6"/>
  <c r="AK80" i="6"/>
  <c r="AP80" i="6"/>
  <c r="G60" i="50"/>
  <c r="AF81" i="6"/>
  <c r="AK81" i="6"/>
  <c r="AP81" i="6"/>
  <c r="G61" i="50"/>
  <c r="AF82" i="6"/>
  <c r="AK82" i="6"/>
  <c r="AP82" i="6"/>
  <c r="G62" i="50"/>
  <c r="AF84" i="6"/>
  <c r="AK84" i="6"/>
  <c r="AP84" i="6"/>
  <c r="G63" i="50"/>
  <c r="AF85" i="6"/>
  <c r="AK85" i="6"/>
  <c r="AP85" i="6"/>
  <c r="G64" i="50"/>
  <c r="AF92" i="6"/>
  <c r="AK92" i="6"/>
  <c r="AP92" i="6"/>
  <c r="G69" i="50"/>
  <c r="AF93" i="6"/>
  <c r="AK93" i="6"/>
  <c r="AP93" i="6"/>
  <c r="G70" i="50"/>
  <c r="AF94" i="6"/>
  <c r="AK94" i="6"/>
  <c r="AP94" i="6"/>
  <c r="G71" i="50"/>
  <c r="AF6" i="6"/>
  <c r="AK6" i="6"/>
  <c r="AP6" i="6"/>
  <c r="G2" i="50"/>
  <c r="AK58" i="6"/>
  <c r="AP58" i="6"/>
  <c r="G44" i="50"/>
  <c r="R84" i="53"/>
  <c r="P84" i="53"/>
  <c r="O84" i="53"/>
  <c r="M84" i="53"/>
  <c r="I84" i="53"/>
  <c r="H84" i="53"/>
  <c r="G84" i="53"/>
  <c r="F84" i="53"/>
  <c r="E84" i="53"/>
  <c r="D84" i="53"/>
  <c r="C84" i="53"/>
  <c r="B84" i="53"/>
  <c r="R83" i="53"/>
  <c r="P83" i="53"/>
  <c r="O83" i="53"/>
  <c r="M83" i="53"/>
  <c r="I83" i="53"/>
  <c r="H83" i="53"/>
  <c r="G83" i="53"/>
  <c r="F83" i="53"/>
  <c r="E83" i="53"/>
  <c r="D83" i="53"/>
  <c r="C83" i="53"/>
  <c r="B83" i="53"/>
  <c r="R74" i="53"/>
  <c r="P74" i="53"/>
  <c r="O74" i="53"/>
  <c r="M74" i="53"/>
  <c r="I74" i="53"/>
  <c r="H74" i="53"/>
  <c r="G74" i="53"/>
  <c r="F74" i="53"/>
  <c r="E74" i="53"/>
  <c r="D74" i="53"/>
  <c r="C74" i="53"/>
  <c r="B74" i="53"/>
  <c r="R73" i="53"/>
  <c r="P73" i="53"/>
  <c r="O73" i="53"/>
  <c r="M73" i="53"/>
  <c r="I73" i="53"/>
  <c r="H73" i="53"/>
  <c r="G73" i="53"/>
  <c r="F73" i="53"/>
  <c r="E73" i="53"/>
  <c r="D73" i="53"/>
  <c r="C73" i="53"/>
  <c r="B73" i="53"/>
  <c r="B63" i="53"/>
  <c r="C63" i="53"/>
  <c r="D63" i="53"/>
  <c r="E63" i="53"/>
  <c r="F63" i="53"/>
  <c r="G63" i="53"/>
  <c r="H63" i="53"/>
  <c r="I63" i="53"/>
  <c r="M63" i="53"/>
  <c r="O63" i="53"/>
  <c r="P63" i="53"/>
  <c r="R63" i="53"/>
  <c r="B64" i="53"/>
  <c r="C64" i="53"/>
  <c r="D64" i="53"/>
  <c r="E64" i="53"/>
  <c r="F64" i="53"/>
  <c r="G64" i="53"/>
  <c r="H64" i="53"/>
  <c r="I64" i="53"/>
  <c r="M64" i="53"/>
  <c r="O64" i="53"/>
  <c r="P64" i="53"/>
  <c r="R64" i="53"/>
  <c r="R54" i="53"/>
  <c r="P54" i="53"/>
  <c r="O54" i="53"/>
  <c r="M54" i="53"/>
  <c r="I54" i="53"/>
  <c r="H54" i="53"/>
  <c r="G54" i="53"/>
  <c r="F54" i="53"/>
  <c r="E54" i="53"/>
  <c r="D54" i="53"/>
  <c r="C54" i="53"/>
  <c r="B54" i="53"/>
  <c r="R53" i="53"/>
  <c r="P53" i="53"/>
  <c r="O53" i="53"/>
  <c r="M53" i="53"/>
  <c r="I53" i="53"/>
  <c r="H53" i="53"/>
  <c r="G53" i="53"/>
  <c r="F53" i="53"/>
  <c r="E53" i="53"/>
  <c r="D53" i="53"/>
  <c r="C53" i="53"/>
  <c r="B53" i="53"/>
  <c r="R44" i="53"/>
  <c r="P44" i="53"/>
  <c r="O44" i="53"/>
  <c r="M44" i="53"/>
  <c r="I44" i="53"/>
  <c r="H44" i="53"/>
  <c r="G44" i="53"/>
  <c r="F44" i="53"/>
  <c r="E44" i="53"/>
  <c r="D44" i="53"/>
  <c r="C44" i="53"/>
  <c r="B44" i="53"/>
  <c r="R43" i="53"/>
  <c r="P43" i="53"/>
  <c r="O43" i="53"/>
  <c r="M43" i="53"/>
  <c r="I43" i="53"/>
  <c r="H43" i="53"/>
  <c r="G43" i="53"/>
  <c r="F43" i="53"/>
  <c r="E43" i="53"/>
  <c r="D43" i="53"/>
  <c r="C43" i="53"/>
  <c r="B43" i="53"/>
  <c r="R34" i="53"/>
  <c r="P34" i="53"/>
  <c r="O34" i="53"/>
  <c r="M34" i="53"/>
  <c r="I34" i="53"/>
  <c r="H34" i="53"/>
  <c r="G34" i="53"/>
  <c r="F34" i="53"/>
  <c r="E34" i="53"/>
  <c r="D34" i="53"/>
  <c r="C34" i="53"/>
  <c r="B34" i="53"/>
  <c r="R33" i="53"/>
  <c r="P33" i="53"/>
  <c r="O33" i="53"/>
  <c r="M33" i="53"/>
  <c r="I33" i="53"/>
  <c r="H33" i="53"/>
  <c r="G33" i="53"/>
  <c r="F33" i="53"/>
  <c r="E33" i="53"/>
  <c r="D33" i="53"/>
  <c r="C33" i="53"/>
  <c r="B33" i="53"/>
  <c r="B31" i="53" s="1"/>
  <c r="R4" i="53"/>
  <c r="P4" i="53"/>
  <c r="O4" i="53"/>
  <c r="M4" i="53"/>
  <c r="I4" i="53"/>
  <c r="H4" i="53"/>
  <c r="G4" i="53"/>
  <c r="F4" i="53"/>
  <c r="E4" i="53"/>
  <c r="D4" i="53"/>
  <c r="C4" i="53"/>
  <c r="B4" i="53"/>
  <c r="R3" i="53"/>
  <c r="P3" i="53"/>
  <c r="O3" i="53"/>
  <c r="M3" i="53"/>
  <c r="I3" i="53"/>
  <c r="H3" i="53"/>
  <c r="G3" i="53"/>
  <c r="F3" i="53"/>
  <c r="E3" i="53"/>
  <c r="D3" i="53"/>
  <c r="C3" i="53"/>
  <c r="C1" i="53" s="1"/>
  <c r="B3" i="53"/>
  <c r="B1" i="53" s="1"/>
  <c r="M81" i="53"/>
  <c r="P81" i="53"/>
  <c r="O81" i="53"/>
  <c r="R81" i="53"/>
  <c r="O71" i="53"/>
  <c r="R71" i="53"/>
  <c r="P61" i="53"/>
  <c r="M71" i="53"/>
  <c r="R61" i="53"/>
  <c r="M61" i="53"/>
  <c r="P71" i="53"/>
  <c r="O61" i="53"/>
  <c r="M51" i="53"/>
  <c r="O41" i="53"/>
  <c r="R41" i="53"/>
  <c r="P41" i="53"/>
  <c r="O51" i="53"/>
  <c r="R51" i="53"/>
  <c r="P51" i="53"/>
  <c r="M41" i="53"/>
  <c r="R31" i="53"/>
  <c r="M31" i="53"/>
  <c r="O31" i="53"/>
  <c r="M1" i="53"/>
  <c r="P31" i="53"/>
  <c r="O1" i="53"/>
  <c r="R1" i="53"/>
  <c r="P1" i="53"/>
  <c r="G81" i="53"/>
  <c r="B41" i="53"/>
  <c r="F41" i="53"/>
  <c r="H51" i="53"/>
  <c r="D61" i="53"/>
  <c r="I61" i="53"/>
  <c r="B71" i="53"/>
  <c r="F71" i="53"/>
  <c r="E71" i="53"/>
  <c r="C81" i="53"/>
  <c r="C41" i="53"/>
  <c r="I41" i="53"/>
  <c r="F61" i="53"/>
  <c r="D41" i="53"/>
  <c r="B61" i="53"/>
  <c r="H61" i="53"/>
  <c r="D71" i="53"/>
  <c r="I71" i="53"/>
  <c r="H81" i="53"/>
  <c r="C71" i="53"/>
  <c r="H41" i="53"/>
  <c r="D51" i="53"/>
  <c r="I51" i="53"/>
  <c r="D81" i="53"/>
  <c r="I81" i="53"/>
  <c r="G41" i="53"/>
  <c r="C51" i="53"/>
  <c r="E61" i="53"/>
  <c r="E41" i="53"/>
  <c r="G61" i="53"/>
  <c r="G71" i="53"/>
  <c r="B51" i="53"/>
  <c r="F51" i="53"/>
  <c r="E51" i="53"/>
  <c r="H71" i="53"/>
  <c r="B81" i="53"/>
  <c r="F81" i="53"/>
  <c r="E81" i="53"/>
  <c r="G51" i="53"/>
  <c r="C61" i="53"/>
  <c r="E1" i="53"/>
  <c r="H1" i="53"/>
  <c r="D1" i="53"/>
  <c r="I1" i="53"/>
  <c r="G1" i="53"/>
  <c r="F1" i="53"/>
  <c r="G1" i="50"/>
  <c r="F1" i="50"/>
  <c r="C4" i="50"/>
  <c r="B4" i="50"/>
  <c r="I31" i="53"/>
  <c r="H31" i="53"/>
  <c r="F31" i="53"/>
  <c r="E31" i="53"/>
  <c r="G31" i="53"/>
  <c r="C31" i="53"/>
  <c r="D31" i="53"/>
  <c r="D2" i="6"/>
  <c r="V66" i="6" s="1"/>
  <c r="F50" i="50" s="1"/>
  <c r="V73" i="6"/>
  <c r="F55" i="50" s="1"/>
  <c r="V74" i="6"/>
  <c r="F56" i="50" s="1"/>
  <c r="V82" i="6"/>
  <c r="F62" i="50" s="1"/>
  <c r="V50" i="6"/>
  <c r="F38" i="50" s="1"/>
  <c r="V30" i="6" l="1"/>
  <c r="F23" i="50" s="1"/>
  <c r="V70" i="6"/>
  <c r="F53" i="50" s="1"/>
  <c r="V42" i="6"/>
  <c r="F32" i="50" s="1"/>
  <c r="V52" i="6"/>
  <c r="F39" i="50" s="1"/>
  <c r="V90" i="6"/>
  <c r="F68" i="50" s="1"/>
  <c r="V19" i="6"/>
  <c r="F14" i="50" s="1"/>
  <c r="V49" i="6"/>
  <c r="F37" i="50" s="1"/>
  <c r="V36" i="6"/>
  <c r="F27" i="50" s="1"/>
  <c r="V44" i="6"/>
  <c r="F33" i="50" s="1"/>
  <c r="V69" i="6"/>
  <c r="F52" i="50" s="1"/>
  <c r="V17" i="6"/>
  <c r="F12" i="50" s="1"/>
  <c r="V41" i="6"/>
  <c r="F31" i="50" s="1"/>
  <c r="V94" i="6"/>
  <c r="F71" i="50" s="1"/>
  <c r="V72" i="6"/>
  <c r="F54" i="50" s="1"/>
  <c r="V45" i="6"/>
  <c r="F34" i="50" s="1"/>
  <c r="V58" i="6"/>
  <c r="F44" i="50" s="1"/>
  <c r="V23" i="6"/>
  <c r="F18" i="50" s="1"/>
  <c r="V20" i="6"/>
  <c r="F15" i="50" s="1"/>
  <c r="V11" i="6"/>
  <c r="F6" i="50" s="1"/>
  <c r="V34" i="6"/>
  <c r="F26" i="50" s="1"/>
  <c r="V93" i="6"/>
  <c r="F70" i="50" s="1"/>
  <c r="V13" i="6"/>
  <c r="F8" i="50" s="1"/>
  <c r="V85" i="6"/>
  <c r="F64" i="50" s="1"/>
  <c r="V33" i="6"/>
  <c r="F25" i="50" s="1"/>
  <c r="V86" i="6"/>
  <c r="F65" i="50" s="1"/>
  <c r="V12" i="6"/>
  <c r="F7" i="50" s="1"/>
  <c r="V37" i="6"/>
  <c r="F28" i="50" s="1"/>
  <c r="V88" i="6"/>
  <c r="F66" i="50" s="1"/>
  <c r="V56" i="6"/>
  <c r="F42" i="50" s="1"/>
  <c r="V18" i="6"/>
  <c r="F13" i="50" s="1"/>
  <c r="V81" i="6"/>
  <c r="F61" i="50" s="1"/>
  <c r="V92" i="6"/>
  <c r="F69" i="50" s="1"/>
  <c r="V48" i="6"/>
  <c r="F36" i="50" s="1"/>
  <c r="V54" i="6"/>
  <c r="F41" i="50" s="1"/>
  <c r="V10" i="6"/>
  <c r="F5" i="50" s="1"/>
  <c r="V16" i="6"/>
  <c r="F11" i="50" s="1"/>
  <c r="V22" i="6"/>
  <c r="F17" i="50" s="1"/>
  <c r="V14" i="6"/>
  <c r="F9" i="50" s="1"/>
  <c r="V9" i="6"/>
  <c r="F4" i="50" s="1"/>
  <c r="V84" i="6"/>
  <c r="F63" i="50" s="1"/>
  <c r="V40" i="6"/>
  <c r="F30" i="50" s="1"/>
  <c r="V46" i="6"/>
  <c r="F35" i="50" s="1"/>
  <c r="V65" i="6"/>
  <c r="F49" i="50" s="1"/>
  <c r="V25" i="6"/>
  <c r="F20" i="50" s="1"/>
  <c r="V21" i="6"/>
  <c r="F16" i="50" s="1"/>
  <c r="V80" i="6"/>
  <c r="F60" i="50" s="1"/>
  <c r="V32" i="6"/>
  <c r="F24" i="50" s="1"/>
  <c r="V38" i="6"/>
  <c r="F29" i="50" s="1"/>
  <c r="V28" i="6"/>
  <c r="F21" i="50" s="1"/>
  <c r="V15" i="6"/>
  <c r="F10" i="50" s="1"/>
  <c r="V57" i="6"/>
  <c r="F43" i="50" s="1"/>
  <c r="V62" i="6"/>
  <c r="F47" i="50" s="1"/>
  <c r="V76" i="6"/>
  <c r="F57" i="50" s="1"/>
  <c r="V77" i="6"/>
  <c r="F58" i="50" s="1"/>
  <c r="V53" i="6"/>
  <c r="F40" i="50" s="1"/>
  <c r="V61" i="6"/>
  <c r="F46" i="50" s="1"/>
  <c r="V89" i="6"/>
  <c r="F67" i="50" s="1"/>
  <c r="V78" i="6"/>
  <c r="F59" i="50" s="1"/>
  <c r="V24" i="6"/>
  <c r="F19" i="50" s="1"/>
  <c r="V68" i="6"/>
  <c r="F51" i="50" s="1"/>
  <c r="V64" i="6"/>
  <c r="F48" i="50" s="1"/>
  <c r="V29" i="6"/>
  <c r="F22" i="50" s="1"/>
  <c r="V60" i="6"/>
  <c r="F45" i="50" s="1"/>
</calcChain>
</file>

<file path=xl/sharedStrings.xml><?xml version="1.0" encoding="utf-8"?>
<sst xmlns="http://schemas.openxmlformats.org/spreadsheetml/2006/main" count="806" uniqueCount="309">
  <si>
    <t/>
  </si>
  <si>
    <t>no</t>
  </si>
  <si>
    <t>yes</t>
  </si>
  <si>
    <t>SECTION 9.1. Firm ownership, control and legal status</t>
  </si>
  <si>
    <t>AUS : Australia</t>
  </si>
  <si>
    <t>Please select a country</t>
  </si>
  <si>
    <t xml:space="preserve">Manufacture of tobacco products </t>
  </si>
  <si>
    <t xml:space="preserve">Manufacture of basic metals </t>
  </si>
  <si>
    <t xml:space="preserve">Manufacture of aircraft and spacecraft </t>
  </si>
  <si>
    <t xml:space="preserve">Financial service activities, except central banking, insurance and pension funding </t>
  </si>
  <si>
    <t xml:space="preserve">Motion picture distribution and projection </t>
  </si>
  <si>
    <t>Code 2018</t>
  </si>
  <si>
    <t>QuestionText_2018</t>
  </si>
  <si>
    <t>code2018</t>
  </si>
  <si>
    <t>Status</t>
  </si>
  <si>
    <t>E</t>
  </si>
  <si>
    <t>Q9.1.1_O1</t>
  </si>
  <si>
    <t>Q9.1.1_O2</t>
  </si>
  <si>
    <t>Q9.1.1_O3</t>
  </si>
  <si>
    <t>Q9.1.1_O4</t>
  </si>
  <si>
    <t>Q9.1.1_O5</t>
  </si>
  <si>
    <t>Q9.1.1_O6</t>
  </si>
  <si>
    <t>Q9.1.1_O7</t>
  </si>
  <si>
    <t>Q9.1.1_O9</t>
  </si>
  <si>
    <t>Q9.1.1_O11</t>
  </si>
  <si>
    <t>Q9.1.1_O17</t>
  </si>
  <si>
    <t>EoF</t>
  </si>
  <si>
    <t>Q9.1.2_O1</t>
  </si>
  <si>
    <t>Q9.1.2_O2</t>
  </si>
  <si>
    <t>Q9.1.2_O3</t>
  </si>
  <si>
    <t>Q9.1.2_O4</t>
  </si>
  <si>
    <t>Q9.1.2_O5</t>
  </si>
  <si>
    <t>Q9.1.2_O6</t>
  </si>
  <si>
    <t>Q9.1.2_O7</t>
  </si>
  <si>
    <t>Q9.1.2_O9</t>
  </si>
  <si>
    <t>Q9.1.2_O11</t>
  </si>
  <si>
    <t>Q9.1.2_O17</t>
  </si>
  <si>
    <t>Country list</t>
  </si>
  <si>
    <t>AUT : Austria</t>
  </si>
  <si>
    <t>BEL : Belgium</t>
  </si>
  <si>
    <t>CAN : Canada</t>
  </si>
  <si>
    <t>CHL : Chile</t>
  </si>
  <si>
    <t>DNK : Denmark</t>
  </si>
  <si>
    <t>EST : Estonia</t>
  </si>
  <si>
    <t>FIN : Finland</t>
  </si>
  <si>
    <t>FRA : France</t>
  </si>
  <si>
    <t>DEU : Germany</t>
  </si>
  <si>
    <t>GRC : Greece</t>
  </si>
  <si>
    <t>HUN : Hungary</t>
  </si>
  <si>
    <t>ISL : Iceland</t>
  </si>
  <si>
    <t>IRE : Ireland</t>
  </si>
  <si>
    <t>ISR : Israel</t>
  </si>
  <si>
    <t>ITA : Italy</t>
  </si>
  <si>
    <t>JPN : Japan</t>
  </si>
  <si>
    <t>KOR : Korea</t>
  </si>
  <si>
    <t>LVA : Latvia</t>
  </si>
  <si>
    <t>MEX : Mexico</t>
  </si>
  <si>
    <t>NLD : Netherlands</t>
  </si>
  <si>
    <t>NZL : New Zealand</t>
  </si>
  <si>
    <t>NOR : Norway</t>
  </si>
  <si>
    <t>POL : Poland</t>
  </si>
  <si>
    <t>PRT : Portugal</t>
  </si>
  <si>
    <t>SVK : Slovak Republic</t>
  </si>
  <si>
    <t>ESP : Spain</t>
  </si>
  <si>
    <t>SWE : Sweden</t>
  </si>
  <si>
    <t>CHE : Switzerland</t>
  </si>
  <si>
    <t>BRA : Brazil</t>
  </si>
  <si>
    <t>ZAF : South Africa</t>
  </si>
  <si>
    <t>SVN : Slovenia</t>
  </si>
  <si>
    <t xml:space="preserve">Description of content of each part of the questionnaire </t>
  </si>
  <si>
    <t>Name of worksheet</t>
  </si>
  <si>
    <t xml:space="preserve">Relevant codes  from the United Nation International Standard Industrial Classification of all economic activities (ISIC) </t>
  </si>
  <si>
    <t>9-Other Sectors</t>
  </si>
  <si>
    <t>See below</t>
  </si>
  <si>
    <t>Included in ISIC Rev. 4.0 12</t>
  </si>
  <si>
    <t>Manufacture of refined petroleum products</t>
  </si>
  <si>
    <t>Included in ISIC Rev. 4.0 192</t>
  </si>
  <si>
    <t>Included in ISIC Rev. 4.0 24</t>
  </si>
  <si>
    <t>Manufacture of fabricated metal products, machinery and equipment</t>
  </si>
  <si>
    <t>Building and repairing of ships and boats</t>
  </si>
  <si>
    <t>Included in ISIC Rev. 4.0 301</t>
  </si>
  <si>
    <t>Manufacture of railway and tramway locomotives and rolling stock</t>
  </si>
  <si>
    <t>Included in ISIC Rev. 4.0 302</t>
  </si>
  <si>
    <t>Included in ISIC Rev. 4.0 303</t>
  </si>
  <si>
    <t xml:space="preserve">Accommodation, food and beverage service activities  </t>
  </si>
  <si>
    <t>Included in ISIC Rev. 4.0 55 and 56</t>
  </si>
  <si>
    <t>Other urban, suburban and interurban passenger transport</t>
  </si>
  <si>
    <t>Included in ISIC Rev. 4.0 4921, 4922</t>
  </si>
  <si>
    <t>Included in ISIC Rev. 4.0 6419, 642, 643, 649, 661, part of 663</t>
  </si>
  <si>
    <t>Included in ISIC Rev. 4.0 59</t>
  </si>
  <si>
    <t>Manufacture of pharmaceuticals, medicinal chemical and botanical products</t>
  </si>
  <si>
    <t>Included in ISIC Rev. 4.0 21</t>
  </si>
  <si>
    <t>Manufacture of chemicals and chemical products</t>
  </si>
  <si>
    <t>Included in ISIC Rev. 4.0 20</t>
  </si>
  <si>
    <t>Manufacture of computer, electronic and optical products</t>
  </si>
  <si>
    <t>Included in ISIC Rev. 4.0 26</t>
  </si>
  <si>
    <t>Manufacture of motor vehicles, their parts and accessories</t>
  </si>
  <si>
    <t xml:space="preserve">Gambling and betting activities </t>
  </si>
  <si>
    <t>Included in ISIC Rev. 4.0 92</t>
  </si>
  <si>
    <t xml:space="preserve">Wholesale trade, incl. of motor vehicles </t>
  </si>
  <si>
    <t>Construction</t>
  </si>
  <si>
    <t>Manufacture of tobacco products</t>
  </si>
  <si>
    <t>Manufacture of basic metals</t>
  </si>
  <si>
    <t>Manufacture of aircraft and spacecraft</t>
  </si>
  <si>
    <t>Wholesale trade, incl. of motor vehicles</t>
  </si>
  <si>
    <t>Accommodation, food and beverage service activities</t>
  </si>
  <si>
    <t>Q9.1.1_O8</t>
  </si>
  <si>
    <t>Motion picture distribution and projection</t>
  </si>
  <si>
    <t>Manufacture of motor vehicles and their parts and accessories</t>
  </si>
  <si>
    <t>Gambling and betting activities</t>
  </si>
  <si>
    <t>Q9.1.2_O8</t>
  </si>
  <si>
    <t>Q9.1.2_O10</t>
  </si>
  <si>
    <t>Included in iSIC Rev. 4.0 25 AND 28</t>
  </si>
  <si>
    <t>Included in ISIC Rev. 4.0 41, 42, AND 43</t>
  </si>
  <si>
    <t xml:space="preserve"> Included in ISIC Rev 4.0 46 and part of 45</t>
  </si>
  <si>
    <t>Included in ISIC Rev. 4.0  29</t>
  </si>
  <si>
    <t>Content of worksheet</t>
  </si>
  <si>
    <t>SOEs in other manufacturing and service sectors</t>
  </si>
  <si>
    <t>This section asks about the public sector involvement in a number of manufacturing and service sectors</t>
  </si>
  <si>
    <t>Instructions to be read before answering</t>
  </si>
  <si>
    <t>Columns for Translation</t>
  </si>
  <si>
    <t>2023 answers</t>
  </si>
  <si>
    <r>
      <t>For verification/completion where missing:
Answers for 2018 (</t>
    </r>
    <r>
      <rPr>
        <b/>
        <i/>
        <sz val="10"/>
        <color rgb="FFFF0000"/>
        <rFont val="Arial"/>
        <family val="2"/>
      </rPr>
      <t>prefilled by OECD</t>
    </r>
    <r>
      <rPr>
        <b/>
        <i/>
        <sz val="10"/>
        <rFont val="Arial"/>
        <family val="2"/>
      </rPr>
      <t>)</t>
    </r>
  </si>
  <si>
    <t>OECD comments</t>
  </si>
  <si>
    <t>Answer for 2023</t>
  </si>
  <si>
    <t>Country Comments</t>
  </si>
  <si>
    <t xml:space="preserve">Alternative answer provided by Country </t>
  </si>
  <si>
    <t>Reason for Final answer (OECD)</t>
  </si>
  <si>
    <t>Final Answers</t>
  </si>
  <si>
    <t>Relevant legal reference/Important background info/Clarification</t>
  </si>
  <si>
    <t>EC</t>
  </si>
  <si>
    <t>ISIC Rev. 4.0: 20</t>
  </si>
  <si>
    <t>ISIC Rev. 4.0: 21</t>
  </si>
  <si>
    <t>ISIC Rev. 4.0: 24</t>
  </si>
  <si>
    <t>ISIC Rev. 4.0: 26</t>
  </si>
  <si>
    <t>ISIC Rev. 4.0: 29</t>
  </si>
  <si>
    <t>ISIC Rev. 4.0: 55, 56</t>
  </si>
  <si>
    <t>ISIC Rev. 4.0: 59</t>
  </si>
  <si>
    <t>ISIC Rev. 4.0: 92</t>
  </si>
  <si>
    <t>Q9.1.1_O19</t>
  </si>
  <si>
    <t>Q9.1.1_O18</t>
  </si>
  <si>
    <t>Q9.1.1_O20</t>
  </si>
  <si>
    <t>Q9.1.1_O21</t>
  </si>
  <si>
    <t>Q9.1.1_O22</t>
  </si>
  <si>
    <t>Q9.1.2_O18</t>
  </si>
  <si>
    <t>Q9.1.2_O19</t>
  </si>
  <si>
    <t>Q9.1.2_O20</t>
  </si>
  <si>
    <t>Q9.1.2_O21</t>
  </si>
  <si>
    <t>Q9.1.2_O22</t>
  </si>
  <si>
    <t>ISIC Rev. 4.0: 25, 28</t>
  </si>
  <si>
    <t>ISIC Rev. 4.0: 12</t>
  </si>
  <si>
    <t>ISIC Rev. 4.0: 301</t>
  </si>
  <si>
    <t>ISIC Rev. 4.0: 302</t>
  </si>
  <si>
    <t>ISIC Rev. 4.0: 303</t>
  </si>
  <si>
    <t>ISIC Rev. 4.0: 46 and part of 45</t>
  </si>
  <si>
    <t>ISIC Rev. 4.0: 41, 42, 43</t>
  </si>
  <si>
    <t>Code 2023</t>
  </si>
  <si>
    <t>code2023</t>
  </si>
  <si>
    <t>QuestionText_2023</t>
  </si>
  <si>
    <t>ECO_A</t>
  </si>
  <si>
    <t>Column P</t>
  </si>
  <si>
    <t>Q9.1.2_O12</t>
  </si>
  <si>
    <t>Q9.1.2_O13</t>
  </si>
  <si>
    <t>Q9.1.2_O14</t>
  </si>
  <si>
    <t>Q9.1.2_O15</t>
  </si>
  <si>
    <t>Q9.1.2_O16</t>
  </si>
  <si>
    <t>NI</t>
  </si>
  <si>
    <t>Columns for Vetting</t>
  </si>
  <si>
    <t>Please, if you answered yes to any of the questions on voting rights, indicate the name of the firm in which such rights are held and include a link to a document (e.g. annual report) that provides evidence of the existence of these special voting rights and details about their nature in the Comments Column (Q9.1.2d).</t>
  </si>
  <si>
    <t>TUR : Türkiye</t>
  </si>
  <si>
    <t>ISIC Rev. 4.0: 192</t>
  </si>
  <si>
    <t>Q9.1.1_O13</t>
  </si>
  <si>
    <t>ISIC Rev. 4.0: 6419, 642, 643, 649, 661, part of 663</t>
  </si>
  <si>
    <t>THE OECD PMR Questionnaire</t>
  </si>
  <si>
    <t>Please also indicate the e-mail address of the specific person answering this section. (Q9.1.02)</t>
  </si>
  <si>
    <t>Please provide us the name of the body/institution answering this question in the original language and provide a link to its webpage. (Q9.1.01)</t>
  </si>
  <si>
    <r>
      <rPr>
        <b/>
        <sz val="9"/>
        <color rgb="FFFF0000"/>
        <rFont val="Arial"/>
        <family val="2"/>
      </rPr>
      <t>Note</t>
    </r>
    <r>
      <rPr>
        <sz val="9"/>
        <color rgb="FFFF0000"/>
        <rFont val="Arial"/>
        <family val="2"/>
      </rPr>
      <t>: It is important for the OECD to know the body that answered the questionnaire for future references. Please note that OECD is often asked by individual countries who answered the questionnaire for their country.</t>
    </r>
  </si>
  <si>
    <r>
      <rPr>
        <b/>
        <sz val="9"/>
        <color rgb="FFFF0000"/>
        <rFont val="Arial"/>
        <family val="2"/>
      </rPr>
      <t>Note</t>
    </r>
    <r>
      <rPr>
        <sz val="9"/>
        <color rgb="FFFF0000"/>
        <rFont val="Arial"/>
        <family val="2"/>
      </rPr>
      <t>: It is important for OECD to have the contact of the respondent in case of need and because the OECD is often asked by individual countries who answered the questionnaire for their country.</t>
    </r>
  </si>
  <si>
    <r>
      <t xml:space="preserve">If you answered </t>
    </r>
    <r>
      <rPr>
        <b/>
        <sz val="9"/>
        <rFont val="Arial"/>
        <family val="2"/>
      </rPr>
      <t>NO</t>
    </r>
    <r>
      <rPr>
        <sz val="9"/>
        <rFont val="Arial"/>
        <family val="2"/>
      </rPr>
      <t xml:space="preserve"> to the question above,
do federal, national, state, regional or provincial governments have special voting rights </t>
    </r>
    <r>
      <rPr>
        <b/>
        <sz val="9"/>
        <rFont val="Arial"/>
        <family val="2"/>
      </rPr>
      <t>in at least one firm</t>
    </r>
    <r>
      <rPr>
        <sz val="9"/>
        <rFont val="Arial"/>
        <family val="2"/>
      </rPr>
      <t xml:space="preserve"> in the sectors listed below, where such voting rights allow the government to:
 (Q9.1.2)</t>
    </r>
  </si>
  <si>
    <t>Approve, appoint or remove more than half of the firm board (Q9.1.2a):</t>
  </si>
  <si>
    <t>Block the sale of shares that could lead to change in the control of the firm (Q9.1.2b):</t>
  </si>
  <si>
    <t>Prevent the relocation of the firm outside the national territory (Q9.1.2c):</t>
  </si>
  <si>
    <r>
      <rPr>
        <b/>
        <sz val="9"/>
        <color theme="1"/>
        <rFont val="Arial"/>
        <family val="2"/>
      </rPr>
      <t>This question only considers control of a firm held through ownership.</t>
    </r>
    <r>
      <rPr>
        <sz val="9"/>
        <color theme="1"/>
        <rFont val="Arial"/>
        <family val="2"/>
      </rPr>
      <t xml:space="preserve">
</t>
    </r>
    <r>
      <rPr>
        <b/>
        <sz val="9"/>
        <color theme="1"/>
        <rFont val="Arial"/>
        <family val="2"/>
      </rPr>
      <t>Definition:</t>
    </r>
    <r>
      <rPr>
        <sz val="9"/>
        <color theme="1"/>
        <rFont val="Arial"/>
        <family val="2"/>
      </rPr>
      <t xml:space="preserve"> Under </t>
    </r>
    <r>
      <rPr>
        <b/>
        <sz val="9"/>
        <color theme="1"/>
        <rFont val="Arial"/>
        <family val="2"/>
      </rPr>
      <t>control</t>
    </r>
    <r>
      <rPr>
        <sz val="9"/>
        <color theme="1"/>
        <rFont val="Arial"/>
        <family val="2"/>
      </rPr>
      <t xml:space="preserve"> we mean the following arrangements:
- The government owns at least 50% of the shares of the concerned firm 
- OR
- The government is the largest block shareholder by owning between 10% and 50% of the shares of the concerned firm and the government’s share exceeds the combined shares of the 2nd, 3rd and 4th largest shareholders
</t>
    </r>
    <r>
      <rPr>
        <b/>
        <sz val="9"/>
        <color theme="1"/>
        <rFont val="Arial"/>
        <family val="2"/>
      </rPr>
      <t>Notes:</t>
    </r>
    <r>
      <rPr>
        <sz val="9"/>
        <color theme="1"/>
        <rFont val="Arial"/>
        <family val="2"/>
      </rPr>
      <t xml:space="preserve"> 
- Consider also shares held indirectly by the government 
- Only consider shares that ensure voting rights</t>
    </r>
  </si>
  <si>
    <t>This question is different from the one above because it only considers control that can be obtained by other means that owning the majoirty of the shares</t>
  </si>
  <si>
    <t>Alternative answer provided by Country</t>
  </si>
  <si>
    <t>Column AB</t>
  </si>
  <si>
    <t>Column AD</t>
  </si>
  <si>
    <t>Column AG</t>
  </si>
  <si>
    <t>Column AI</t>
  </si>
  <si>
    <t>Column AL</t>
  </si>
  <si>
    <t>Column AN</t>
  </si>
  <si>
    <t>Column T</t>
  </si>
  <si>
    <t>Column R</t>
  </si>
  <si>
    <t>READ ME – IMPORTANT INSTRUCTIONS FOR COMPLETING THE OECD PMR QUESTIONNAIRE 2023</t>
  </si>
  <si>
    <t>Please read and follow the instructions on:</t>
  </si>
  <si>
    <r>
      <t>1.</t>
    </r>
    <r>
      <rPr>
        <sz val="7"/>
        <color rgb="FFFF0000"/>
        <rFont val="Times New Roman"/>
        <family val="1"/>
      </rPr>
      <t xml:space="preserve">          </t>
    </r>
    <r>
      <rPr>
        <sz val="11"/>
        <color rgb="FFFF0000"/>
        <rFont val="Calibri"/>
        <family val="2"/>
      </rPr>
      <t>Timeline</t>
    </r>
  </si>
  <si>
    <r>
      <t>2.</t>
    </r>
    <r>
      <rPr>
        <sz val="7"/>
        <color rgb="FFFF0000"/>
        <rFont val="Times New Roman"/>
        <family val="1"/>
      </rPr>
      <t xml:space="preserve">          </t>
    </r>
    <r>
      <rPr>
        <sz val="11"/>
        <color rgb="FFFF0000"/>
        <rFont val="Calibri"/>
        <family val="2"/>
      </rPr>
      <t xml:space="preserve">How to select the jurisdiction for which to answer the questionnaire </t>
    </r>
  </si>
  <si>
    <r>
      <t>3.</t>
    </r>
    <r>
      <rPr>
        <sz val="7"/>
        <color rgb="FFFF0000"/>
        <rFont val="Times New Roman"/>
        <family val="1"/>
      </rPr>
      <t xml:space="preserve">          </t>
    </r>
    <r>
      <rPr>
        <sz val="11"/>
        <color rgb="FFFF0000"/>
        <rFont val="Calibri"/>
        <family val="2"/>
      </rPr>
      <t xml:space="preserve">How to answer the PMR questionnaire </t>
    </r>
  </si>
  <si>
    <r>
      <t>4.</t>
    </r>
    <r>
      <rPr>
        <sz val="7"/>
        <color rgb="FFFF0000"/>
        <rFont val="Times New Roman"/>
        <family val="1"/>
      </rPr>
      <t xml:space="preserve">          </t>
    </r>
    <r>
      <rPr>
        <sz val="11"/>
        <color rgb="FFFF0000"/>
        <rFont val="Calibri"/>
        <family val="2"/>
      </rPr>
      <t>Technical issues to be careful about</t>
    </r>
  </si>
  <si>
    <t>1. Timeline</t>
  </si>
  <si>
    <t xml:space="preserve">Deadline for sending completed questionnaires to OECD: </t>
  </si>
  <si>
    <t>In case of delay please inform the OECD</t>
  </si>
  <si>
    <t>2. How to select the jurisdiction for which to answer the questionnaire</t>
  </si>
  <si>
    <t>Respondents should answer the question based on the instructions provided in each section, as this differs across the questionnaires.</t>
  </si>
  <si>
    <r>
      <rPr>
        <b/>
        <sz val="11"/>
        <color theme="1"/>
        <rFont val="Calibri"/>
        <family val="2"/>
      </rPr>
      <t>For Federal Countries:</t>
    </r>
    <r>
      <rPr>
        <sz val="11"/>
        <color theme="1"/>
        <rFont val="Calibri"/>
        <family val="2"/>
      </rPr>
      <t xml:space="preserve"> when regulation is set at state level, the information should </t>
    </r>
    <r>
      <rPr>
        <b/>
        <sz val="11"/>
        <color theme="1"/>
        <rFont val="Calibri"/>
        <family val="2"/>
      </rPr>
      <t>refer to just one state</t>
    </r>
    <r>
      <rPr>
        <sz val="11"/>
        <color theme="1"/>
        <rFont val="Calibri"/>
        <family val="2"/>
      </rPr>
      <t xml:space="preserve"> that is considered representative of the country, unless the instructions in the file give different indications.</t>
    </r>
  </si>
  <si>
    <t>Please ALWAYS indicate in the space provided in each section of the questionnaire the name of the state to which the information refers so we can keep a clear record.</t>
  </si>
  <si>
    <t>3. How to answer the PMR questionnaire</t>
  </si>
  <si>
    <t>Each section of the questionnaire comes in a separate excel workbook, which includes one or more sheets with questions on individual sectors or regulatory areas.</t>
  </si>
  <si>
    <t xml:space="preserve"> In addition, in each sheet with questions there is a Word file embedded in cell I4 that provides more detailed instructions on how to answer the questions included that sheet. </t>
  </si>
  <si>
    <r>
      <rPr>
        <b/>
        <sz val="11"/>
        <color theme="1"/>
        <rFont val="Calibri"/>
        <family val="2"/>
      </rPr>
      <t>Please carefully read the word files.</t>
    </r>
    <r>
      <rPr>
        <sz val="11"/>
        <color theme="1"/>
        <rFont val="Calibri"/>
        <family val="2"/>
      </rPr>
      <t xml:space="preserve"> These provide detailed information on how to answer the questions (such as definitions and detailed instructions) for most questions. </t>
    </r>
  </si>
  <si>
    <t>Please note that a summary of such instructions is placed next to each question in column I (Instructions to read before answering).</t>
  </si>
  <si>
    <t>Each sheet contains one set of questions, the answer your country provided in the previous update (in column N) and a column in which you shall provide the new answers – relative to 2023 – (in column AB).</t>
  </si>
  <si>
    <t>Providing answers for 2023</t>
  </si>
  <si>
    <r>
      <t>·</t>
    </r>
    <r>
      <rPr>
        <sz val="7"/>
        <color theme="1"/>
        <rFont val="Times New Roman"/>
        <family val="1"/>
      </rPr>
      <t xml:space="preserve">         </t>
    </r>
    <r>
      <rPr>
        <sz val="11"/>
        <color theme="1"/>
        <rFont val="Calibri"/>
        <family val="2"/>
      </rPr>
      <t xml:space="preserve">The answers must be </t>
    </r>
    <r>
      <rPr>
        <b/>
        <sz val="11"/>
        <color theme="1"/>
        <rFont val="Calibri"/>
        <family val="2"/>
      </rPr>
      <t>provided in column AB</t>
    </r>
    <r>
      <rPr>
        <sz val="11"/>
        <color theme="1"/>
        <rFont val="Calibri"/>
        <family val="2"/>
      </rPr>
      <t xml:space="preserve"> - titled (</t>
    </r>
    <r>
      <rPr>
        <b/>
        <i/>
        <sz val="11"/>
        <color theme="1"/>
        <rFont val="Calibri"/>
        <family val="2"/>
      </rPr>
      <t>Answer for 2023</t>
    </r>
    <r>
      <rPr>
        <sz val="11"/>
        <color theme="1"/>
        <rFont val="Calibri"/>
        <family val="2"/>
      </rPr>
      <t>) and marked in blue. Please answer using the drop-down menus.</t>
    </r>
  </si>
  <si>
    <r>
      <t>·</t>
    </r>
    <r>
      <rPr>
        <sz val="7"/>
        <color theme="1"/>
        <rFont val="Times New Roman"/>
        <family val="1"/>
      </rPr>
      <t xml:space="preserve">         </t>
    </r>
    <r>
      <rPr>
        <sz val="11"/>
        <color theme="1"/>
        <rFont val="Calibri"/>
        <family val="2"/>
      </rPr>
      <t xml:space="preserve">The answers must reflect </t>
    </r>
    <r>
      <rPr>
        <b/>
        <sz val="11"/>
        <color theme="1"/>
        <rFont val="Calibri"/>
        <family val="2"/>
      </rPr>
      <t>the situation in your country on the 1st of January 2023</t>
    </r>
    <r>
      <rPr>
        <sz val="11"/>
        <color theme="1"/>
        <rFont val="Calibri"/>
        <family val="2"/>
      </rPr>
      <t xml:space="preserve"> – i.e. the answers must refer only to law, policies, and regulations in force by 1st January 2023. </t>
    </r>
  </si>
  <si>
    <t xml:space="preserve">                        DO NOT consider policy reforms, laws and regulation enacted in your jurisdiction after that date.</t>
  </si>
  <si>
    <r>
      <t>·</t>
    </r>
    <r>
      <rPr>
        <sz val="7"/>
        <color theme="1"/>
        <rFont val="Times New Roman"/>
        <family val="1"/>
      </rPr>
      <t xml:space="preserve">         </t>
    </r>
    <r>
      <rPr>
        <sz val="11"/>
        <color theme="1"/>
        <rFont val="Calibri"/>
        <family val="2"/>
      </rPr>
      <t xml:space="preserve">Please use column AC titled (Country Comments) to provide additional information. </t>
    </r>
  </si>
  <si>
    <r>
      <t>·</t>
    </r>
    <r>
      <rPr>
        <sz val="7"/>
        <color theme="1"/>
        <rFont val="Times New Roman"/>
        <family val="1"/>
      </rPr>
      <t xml:space="preserve">         </t>
    </r>
    <r>
      <rPr>
        <sz val="11"/>
        <color theme="1"/>
        <rFont val="Calibri"/>
        <family val="2"/>
      </rPr>
      <t xml:space="preserve">When the answer you provide </t>
    </r>
    <r>
      <rPr>
        <b/>
        <sz val="11"/>
        <color theme="1"/>
        <rFont val="Calibri"/>
        <family val="2"/>
      </rPr>
      <t>differs from the one your country gave in the previous update,</t>
    </r>
    <r>
      <rPr>
        <sz val="11"/>
        <color theme="1"/>
        <rFont val="Calibri"/>
        <family val="2"/>
      </rPr>
      <t xml:space="preserve"> which is provided in Column N, this means that:</t>
    </r>
  </si>
  <si>
    <r>
      <t>o</t>
    </r>
    <r>
      <rPr>
        <sz val="7"/>
        <color theme="1"/>
        <rFont val="Times New Roman"/>
        <family val="1"/>
      </rPr>
      <t xml:space="preserve">   </t>
    </r>
    <r>
      <rPr>
        <sz val="11"/>
        <color theme="1"/>
        <rFont val="Calibri"/>
        <family val="2"/>
      </rPr>
      <t xml:space="preserve">There is a mistake in the answer given in the previous update, please correct it. </t>
    </r>
  </si>
  <si>
    <r>
      <t>o</t>
    </r>
    <r>
      <rPr>
        <sz val="7"/>
        <color theme="1"/>
        <rFont val="Times New Roman"/>
        <family val="1"/>
      </rPr>
      <t xml:space="preserve">   </t>
    </r>
    <r>
      <rPr>
        <sz val="11"/>
        <color theme="1"/>
        <rFont val="Calibri"/>
        <family val="2"/>
      </rPr>
      <t xml:space="preserve">There has been a reform, so </t>
    </r>
    <r>
      <rPr>
        <b/>
        <sz val="11"/>
        <color theme="1"/>
        <rFont val="Calibri"/>
        <family val="2"/>
      </rPr>
      <t>provide the year in which the reform that has led to the change</t>
    </r>
    <r>
      <rPr>
        <sz val="11"/>
        <color theme="1"/>
        <rFont val="Calibri"/>
        <family val="2"/>
      </rPr>
      <t xml:space="preserve"> and a links to relevant law/regulation in column AC titled (Country Comments). </t>
    </r>
  </si>
  <si>
    <r>
      <t>·</t>
    </r>
    <r>
      <rPr>
        <sz val="7"/>
        <color theme="1"/>
        <rFont val="Times New Roman"/>
        <family val="1"/>
      </rPr>
      <t xml:space="preserve">         </t>
    </r>
    <r>
      <rPr>
        <sz val="11"/>
        <color theme="1"/>
        <rFont val="Calibri"/>
        <family val="2"/>
      </rPr>
      <t>If you do not address or justify the discrepancy between the answer for 2023 and the answer given in the previous update, the OECD will have to contact you to do so. The information needs to be correct and verifiable.</t>
    </r>
  </si>
  <si>
    <r>
      <t>·</t>
    </r>
    <r>
      <rPr>
        <sz val="7"/>
        <color theme="1"/>
        <rFont val="Times New Roman"/>
        <family val="1"/>
      </rPr>
      <t xml:space="preserve">         </t>
    </r>
    <r>
      <rPr>
        <sz val="11"/>
        <color theme="1"/>
        <rFont val="Calibri"/>
        <family val="2"/>
      </rPr>
      <t>If a question does not apply to your country and there is not a ‘not applicable’ option, please indicate that the question is not applicable and explain why in the column AC titled (Country Comments).</t>
    </r>
  </si>
  <si>
    <r>
      <t>·</t>
    </r>
    <r>
      <rPr>
        <sz val="7"/>
        <color theme="1"/>
        <rFont val="Times New Roman"/>
        <family val="1"/>
      </rPr>
      <t xml:space="preserve">         </t>
    </r>
    <r>
      <rPr>
        <sz val="11"/>
        <color theme="1"/>
        <rFont val="Calibri"/>
        <family val="2"/>
      </rPr>
      <t>The rest of the file is blocked to avoid disruption to the formulas behind that allow the OECD to calculate the indicators.</t>
    </r>
  </si>
  <si>
    <t xml:space="preserve">Links to the laws and regulations or other documentations are often requested to help the OECD to ensure that the questions have been correctly interpreted and that the answers are consistent and complete. </t>
  </si>
  <si>
    <t>Please make sure that you provide this information, or the answers may not be accepted, and you will receive additional requests for information.</t>
  </si>
  <si>
    <t>4. Technical issues to be careful about – very important!</t>
  </si>
  <si>
    <t>For the data collection process to work smoothly, respondents are asked to respect the following general instructions:</t>
  </si>
  <si>
    <r>
      <t>·</t>
    </r>
    <r>
      <rPr>
        <sz val="7"/>
        <color theme="1"/>
        <rFont val="Times New Roman"/>
        <family val="1"/>
      </rPr>
      <t xml:space="preserve">         </t>
    </r>
    <r>
      <rPr>
        <sz val="11"/>
        <color theme="1"/>
        <rFont val="Calibri"/>
        <family val="2"/>
      </rPr>
      <t xml:space="preserve">Only use the pre-formatted electronic questionnaires in Excel.xlsx to provide the answers. </t>
    </r>
  </si>
  <si>
    <r>
      <t>·</t>
    </r>
    <r>
      <rPr>
        <sz val="7"/>
        <color theme="1"/>
        <rFont val="Times New Roman"/>
        <family val="1"/>
      </rPr>
      <t xml:space="preserve">         </t>
    </r>
    <r>
      <rPr>
        <sz val="11"/>
        <color theme="1"/>
        <rFont val="Calibri"/>
        <family val="2"/>
      </rPr>
      <t>Please DO NOT change the format to Excel.xls or other Excel formats, because the OECD will not be able to process your answers and will have to ask you to answer again.</t>
    </r>
  </si>
  <si>
    <r>
      <t>·</t>
    </r>
    <r>
      <rPr>
        <sz val="7"/>
        <color theme="1"/>
        <rFont val="Times New Roman"/>
        <family val="1"/>
      </rPr>
      <t xml:space="preserve">         </t>
    </r>
    <r>
      <rPr>
        <sz val="11"/>
        <color theme="1"/>
        <rFont val="Calibri"/>
        <family val="2"/>
      </rPr>
      <t xml:space="preserve">Avoid answering using computers that do not have Windows as operating system, such as Mac or Unix, because the OECD may then not be able to process your answers. </t>
    </r>
    <r>
      <rPr>
        <b/>
        <sz val="11"/>
        <color theme="1"/>
        <rFont val="Calibri"/>
        <family val="2"/>
      </rPr>
      <t>Please contact the OECD</t>
    </r>
    <r>
      <rPr>
        <sz val="11"/>
        <color theme="1"/>
        <rFont val="Calibri"/>
        <family val="2"/>
      </rPr>
      <t xml:space="preserve"> if you have no alternatives, so we can provide you with further guidance.</t>
    </r>
  </si>
  <si>
    <r>
      <t>·</t>
    </r>
    <r>
      <rPr>
        <sz val="7"/>
        <color theme="1"/>
        <rFont val="Times New Roman"/>
        <family val="1"/>
      </rPr>
      <t xml:space="preserve">         </t>
    </r>
    <r>
      <rPr>
        <sz val="11"/>
        <color theme="1"/>
        <rFont val="Calibri"/>
        <family val="2"/>
      </rPr>
      <t xml:space="preserve">Many cells in the questionnaire are locked to protect several links that allow the OECD to calculate the PMR indicators. </t>
    </r>
    <r>
      <rPr>
        <b/>
        <sz val="11"/>
        <color theme="1"/>
        <rFont val="Calibri"/>
        <family val="2"/>
      </rPr>
      <t>Please do not unlock the questionnaire.</t>
    </r>
    <r>
      <rPr>
        <sz val="11"/>
        <color theme="1"/>
        <rFont val="Calibri"/>
        <family val="2"/>
      </rPr>
      <t xml:space="preserve"> The cells that you need to use are unlocked. Please only select one of the answers presented in the dropdown menu. Do not try to add other answers. </t>
    </r>
  </si>
  <si>
    <t xml:space="preserve">If none of the options available in the menu are appropriate, please leave the answer empty and explain why in the comments’ column. </t>
  </si>
  <si>
    <t xml:space="preserve">The more details you provide the easier it will be for the OECD to decide how to treat any special case. If menus are tampered with to add other answers, the OECD will have to ask you to answer again. </t>
  </si>
  <si>
    <t xml:space="preserve">Only the answers in the dropdown menu can be used to compute the indicators. </t>
  </si>
  <si>
    <r>
      <t>·</t>
    </r>
    <r>
      <rPr>
        <sz val="7"/>
        <color rgb="FF000000"/>
        <rFont val="Times New Roman"/>
        <family val="1"/>
      </rPr>
      <t xml:space="preserve">         </t>
    </r>
    <r>
      <rPr>
        <b/>
        <sz val="11"/>
        <color rgb="FF000000"/>
        <rFont val="Calibri"/>
        <family val="2"/>
      </rPr>
      <t>Please answer the questions in each sheet in the order in which they appear</t>
    </r>
    <r>
      <rPr>
        <sz val="11"/>
        <color rgb="FF000000"/>
        <rFont val="Calibri"/>
        <family val="2"/>
      </rPr>
      <t>, as some questions depend on the answers given to other questions. When the questions are answered in the right order, and you provide an inconsistent answer, the cell relative to the inconsistent answers will become red to flag this inconsistency.</t>
    </r>
  </si>
  <si>
    <t>COL : Colombia</t>
  </si>
  <si>
    <t>CRI : Costa Rica</t>
  </si>
  <si>
    <t>CZE : Czech Republic</t>
  </si>
  <si>
    <t>GBR : Great Britain</t>
  </si>
  <si>
    <t>LTU : Lithuania</t>
  </si>
  <si>
    <t>LUX : Luxemburg</t>
  </si>
  <si>
    <t>HRV : Croatia</t>
  </si>
  <si>
    <t>PER : Peru</t>
  </si>
  <si>
    <t>BGR : Bulgaria</t>
  </si>
  <si>
    <t>ROU : Romania</t>
  </si>
  <si>
    <t>CYP : Cyprus</t>
  </si>
  <si>
    <t>MLT : Malta</t>
  </si>
  <si>
    <t>You do not need to provide details of who answered this section in the previous update.</t>
  </si>
  <si>
    <r>
      <rPr>
        <b/>
        <u/>
        <sz val="9"/>
        <color rgb="FFFF0000"/>
        <rFont val="Arial"/>
        <family val="2"/>
      </rPr>
      <t>For federal countries</t>
    </r>
    <r>
      <rPr>
        <sz val="9"/>
        <rFont val="Arial"/>
        <family val="2"/>
      </rPr>
      <t xml:space="preserve">: when answering the questions in this section please consider all firms that are controlled by the various levels of government in all the states (and NOT just in a representative state). This is necessary to ensure comparability with non-federal states, as this section concerns the whole country and not just a single state.
</t>
    </r>
    <r>
      <rPr>
        <b/>
        <u/>
        <sz val="9"/>
        <color rgb="FFFF0000"/>
        <rFont val="Arial"/>
        <family val="2"/>
      </rPr>
      <t xml:space="preserve">
For non-federal countries</t>
    </r>
    <r>
      <rPr>
        <sz val="9"/>
        <rFont val="Arial"/>
        <family val="2"/>
      </rPr>
      <t>: when answering the questions in this section please consider all firms that are controlled by the various levels of government in your country.</t>
    </r>
  </si>
  <si>
    <r>
      <t xml:space="preserve">Do federal, national, state, regional or provincial governments </t>
    </r>
    <r>
      <rPr>
        <u/>
        <sz val="9"/>
        <rFont val="Arial"/>
        <family val="2"/>
      </rPr>
      <t>control at least one firm</t>
    </r>
    <r>
      <rPr>
        <sz val="9"/>
        <rFont val="Arial"/>
        <family val="2"/>
      </rPr>
      <t xml:space="preserve"> in one of the following sectors? (Q9.1.1)
</t>
    </r>
    <r>
      <rPr>
        <sz val="9"/>
        <color rgb="FFFF0000"/>
        <rFont val="Arial"/>
        <family val="2"/>
      </rPr>
      <t>Please indicate the name of firms in the Comments column.</t>
    </r>
  </si>
  <si>
    <t>Revised answer (Proposed by OECD)</t>
  </si>
  <si>
    <t>Reason for proposing a revised answer</t>
  </si>
  <si>
    <t>Reason for proposing a revised answer/Comments</t>
  </si>
  <si>
    <t>Final answer proposed by OECD</t>
  </si>
  <si>
    <t>Reason for OECD proposing different answer</t>
  </si>
  <si>
    <t>answer after first round</t>
  </si>
  <si>
    <t xml:space="preserve">Reason for proposing a revised answer/Comments </t>
  </si>
  <si>
    <t xml:space="preserve">Revised answer (Proposed by OECD) </t>
  </si>
  <si>
    <t>answer after second round</t>
  </si>
  <si>
    <t>Revised answer (proposed by OECD) Final</t>
  </si>
  <si>
    <t>temp</t>
  </si>
  <si>
    <t>Answers from previous update</t>
  </si>
  <si>
    <r>
      <t xml:space="preserve">New value proposed by country </t>
    </r>
    <r>
      <rPr>
        <b/>
        <u/>
        <sz val="10"/>
        <rFont val="Arial"/>
        <family val="2"/>
      </rPr>
      <t>for modified or new questions</t>
    </r>
  </si>
  <si>
    <t>Reason for proposing a value different from that in column N</t>
  </si>
  <si>
    <t>For any clarifications, please contact the OECD at: PMRIndicators@oecd.org</t>
  </si>
  <si>
    <t>17th March 2023</t>
  </si>
  <si>
    <t>Verifying the answer from the previous update</t>
  </si>
  <si>
    <r>
      <t>·</t>
    </r>
    <r>
      <rPr>
        <sz val="7"/>
        <color theme="1"/>
        <rFont val="Times New Roman"/>
        <family val="1"/>
      </rPr>
      <t xml:space="preserve">         </t>
    </r>
    <r>
      <rPr>
        <sz val="11"/>
        <color theme="1"/>
        <rFont val="Calibri"/>
        <family val="2"/>
      </rPr>
      <t xml:space="preserve">The answers are </t>
    </r>
    <r>
      <rPr>
        <b/>
        <sz val="11"/>
        <color theme="1"/>
        <rFont val="Calibri"/>
        <family val="2"/>
      </rPr>
      <t>provided in column N</t>
    </r>
    <r>
      <rPr>
        <sz val="11"/>
        <color theme="1"/>
        <rFont val="Calibri"/>
        <family val="2"/>
      </rPr>
      <t xml:space="preserve"> titled (</t>
    </r>
    <r>
      <rPr>
        <b/>
        <i/>
        <sz val="11"/>
        <color theme="1"/>
        <rFont val="Calibri"/>
        <family val="2"/>
      </rPr>
      <t xml:space="preserve">For verification/completion where missing: </t>
    </r>
    <r>
      <rPr>
        <b/>
        <i/>
        <u/>
        <sz val="11"/>
        <color theme="1"/>
        <rFont val="Calibri"/>
        <family val="2"/>
      </rPr>
      <t>year of your country’s last update</t>
    </r>
    <r>
      <rPr>
        <sz val="11"/>
        <color theme="1"/>
        <rFont val="Calibri"/>
        <family val="2"/>
      </rPr>
      <t>) and marked in blue.</t>
    </r>
  </si>
  <si>
    <r>
      <t>·</t>
    </r>
    <r>
      <rPr>
        <sz val="7"/>
        <color theme="1"/>
        <rFont val="Times New Roman"/>
        <family val="1"/>
      </rPr>
      <t xml:space="preserve">         </t>
    </r>
    <r>
      <rPr>
        <sz val="11"/>
        <color theme="1"/>
        <rFont val="Calibri"/>
        <family val="2"/>
      </rPr>
      <t xml:space="preserve">Please verify that the answer is correct considering the year in which your country provided the information. Please </t>
    </r>
    <r>
      <rPr>
        <b/>
        <sz val="11"/>
        <color theme="1"/>
        <rFont val="Calibri"/>
        <family val="2"/>
      </rPr>
      <t xml:space="preserve">read the OECD comments in column O </t>
    </r>
    <r>
      <rPr>
        <sz val="11"/>
        <color theme="1"/>
        <rFont val="Calibri"/>
        <family val="2"/>
      </rPr>
      <t>to help you in your verification</t>
    </r>
    <r>
      <rPr>
        <b/>
        <sz val="11"/>
        <color theme="1"/>
        <rFont val="Calibri"/>
        <family val="2"/>
      </rPr>
      <t>.</t>
    </r>
  </si>
  <si>
    <r>
      <t>If the answer is correct, you do not have to do anything else</t>
    </r>
    <r>
      <rPr>
        <b/>
        <sz val="11"/>
        <color theme="1"/>
        <rFont val="Calibri"/>
        <family val="2"/>
      </rPr>
      <t>. If you would like to provide a new or different answer, you can provide a different answer in column P titled (</t>
    </r>
    <r>
      <rPr>
        <b/>
        <i/>
        <sz val="11"/>
        <color theme="1"/>
        <rFont val="Calibri"/>
        <family val="2"/>
      </rPr>
      <t>New value proposed by country</t>
    </r>
    <r>
      <rPr>
        <b/>
        <sz val="11"/>
        <color theme="1"/>
        <rFont val="Calibri"/>
        <family val="2"/>
      </rPr>
      <t xml:space="preserve">), </t>
    </r>
    <r>
      <rPr>
        <sz val="11"/>
        <color theme="1"/>
        <rFont val="Calibri"/>
        <family val="2"/>
      </rPr>
      <t>using the drop-down menus</t>
    </r>
    <r>
      <rPr>
        <b/>
        <sz val="11"/>
        <color theme="1"/>
        <rFont val="Calibri"/>
        <family val="2"/>
      </rPr>
      <t>.</t>
    </r>
  </si>
  <si>
    <t xml:space="preserve"> Please provide the reasons for that change in column Q titled (Justification / Reason for proposing a value different from that in column N). </t>
  </si>
  <si>
    <r>
      <t xml:space="preserve">If the answer is missing in column N, it is because either you did not provide one at that time or because the question was not asked at that time and has been added for this update. </t>
    </r>
    <r>
      <rPr>
        <b/>
        <sz val="11"/>
        <color theme="1"/>
        <rFont val="Calibri"/>
        <family val="2"/>
      </rPr>
      <t xml:space="preserve">In those cases, please provide an answer </t>
    </r>
    <r>
      <rPr>
        <sz val="11"/>
        <color theme="1"/>
        <rFont val="Calibri"/>
        <family val="2"/>
      </rPr>
      <t xml:space="preserve">in column P using the drop-down menus. </t>
    </r>
  </si>
  <si>
    <r>
      <t xml:space="preserve">Please use </t>
    </r>
    <r>
      <rPr>
        <b/>
        <sz val="11"/>
        <color theme="1"/>
        <rFont val="Calibri"/>
        <family val="2"/>
      </rPr>
      <t>column Q titled (</t>
    </r>
    <r>
      <rPr>
        <b/>
        <i/>
        <sz val="11"/>
        <color theme="1"/>
        <rFont val="Calibri"/>
        <family val="2"/>
      </rPr>
      <t>Justification</t>
    </r>
    <r>
      <rPr>
        <b/>
        <sz val="11"/>
        <color theme="1"/>
        <rFont val="Calibri"/>
        <family val="2"/>
      </rPr>
      <t xml:space="preserve"> / </t>
    </r>
    <r>
      <rPr>
        <b/>
        <i/>
        <sz val="11"/>
        <color theme="1"/>
        <rFont val="Calibri"/>
        <family val="2"/>
      </rPr>
      <t>Reason for proposing a value different from that in column N</t>
    </r>
    <r>
      <rPr>
        <sz val="11"/>
        <color theme="1"/>
        <rFont val="Calibri"/>
        <family val="2"/>
      </rPr>
      <t>)</t>
    </r>
    <r>
      <rPr>
        <i/>
        <sz val="11"/>
        <color theme="1"/>
        <rFont val="Calibri"/>
        <family val="2"/>
      </rPr>
      <t xml:space="preserve"> </t>
    </r>
    <r>
      <rPr>
        <sz val="11"/>
        <color theme="1"/>
        <rFont val="Calibri"/>
        <family val="2"/>
      </rPr>
      <t>to provide any</t>
    </r>
    <r>
      <rPr>
        <i/>
        <sz val="11"/>
        <color theme="1"/>
        <rFont val="Calibri"/>
        <family val="2"/>
      </rPr>
      <t xml:space="preserve"> </t>
    </r>
    <r>
      <rPr>
        <sz val="11"/>
        <color theme="1"/>
        <rFont val="Calibri"/>
        <family val="2"/>
      </rPr>
      <t>additional information you would like to bring to the attention of the OECD.</t>
    </r>
  </si>
  <si>
    <r>
      <t>·</t>
    </r>
    <r>
      <rPr>
        <sz val="7"/>
        <color theme="1"/>
        <rFont val="Times New Roman"/>
        <family val="1"/>
      </rPr>
      <t xml:space="preserve">         </t>
    </r>
    <r>
      <rPr>
        <sz val="11"/>
        <color theme="1"/>
        <rFont val="Calibri"/>
        <family val="2"/>
      </rPr>
      <t>Remember</t>
    </r>
    <r>
      <rPr>
        <b/>
        <sz val="11"/>
        <color theme="1"/>
        <rFont val="Calibri"/>
        <family val="2"/>
      </rPr>
      <t xml:space="preserve"> </t>
    </r>
    <r>
      <rPr>
        <sz val="11"/>
        <color theme="1"/>
        <rFont val="Calibri"/>
        <family val="2"/>
      </rPr>
      <t xml:space="preserve">that the answers must reflect </t>
    </r>
    <r>
      <rPr>
        <b/>
        <sz val="11"/>
        <color theme="1"/>
        <rFont val="Calibri"/>
        <family val="2"/>
      </rPr>
      <t xml:space="preserve">the situation in your country on the 1st of January of the year shown in column N </t>
    </r>
    <r>
      <rPr>
        <sz val="11"/>
        <color theme="1"/>
        <rFont val="Calibri"/>
        <family val="2"/>
      </rPr>
      <t>(as most countries participated to the previous update in 2018, but some in different years) – i.e., the answers must refer only to law, policies and regulations in force by that date.</t>
    </r>
  </si>
  <si>
    <t>Please note that the PMR indicators cannot be calculated if too much information is missing, and the OECD has been asked to recalculate the value relative to the previous update so that this is comparable with the 2023 new value. If you do not answer the new questions, the OECD will not be able to provide these values for your country.</t>
  </si>
  <si>
    <t>Do national, state, regional or provincial governments control at least one firm in one of the following sectors?  - Manufacture of tobacco products</t>
  </si>
  <si>
    <t>Do national, state, regional or provincial governments control at least one firm in one of the following sectors?  - Manufacture of refined petroleum products</t>
  </si>
  <si>
    <t>Do national, state, regional or provincial governments control at least one firm in one of the following sectors?  - Manufacture of chemicals and chemical products</t>
  </si>
  <si>
    <t>Do national, state, regional or provincial governments control at least one firm in one of the following sectors?  - Manufacture of pharmaceuticals, medicinal chemical and botanical products</t>
  </si>
  <si>
    <t>Do national, state, regional or provincial governments control at least one firm in one of the following sectors?  - Manufacture of basic metals</t>
  </si>
  <si>
    <t>Do national, state, regional or provincial governments control at least one firm in one of the following sectors?  - Manufacture of fabricated metal products, machinery and equipment</t>
  </si>
  <si>
    <t>Do national, state, regional or provincial governments control at least one firm in one of the following sectors?  - Manufacture of computer, electronic and optical products</t>
  </si>
  <si>
    <t>Do national, state, regional or provincial governments control at least one firm in one of the following sectors?  - Manufacture of motor vehicles and their parts and accessories</t>
  </si>
  <si>
    <t>Do national, state, regional or provincial governments control at least one firm in one of the following sectors?  - Building and repairing of ships and boats</t>
  </si>
  <si>
    <t>Do national, state, regional or provincial governments control at least one firm in one of the following sectors?  - Manufacture of railway and tramway locomotives and rolling stock</t>
  </si>
  <si>
    <t>Do national, state, regional or provincial governments control at least one firm in one of the following sectors?  - Manufacture of aircraft and spacecraft</t>
  </si>
  <si>
    <t>Do national, state, regional or provincial governments control at least one firm in one of the following sectors?  - Construction</t>
  </si>
  <si>
    <t>Do national, state, regional or provincial governments control at least one firm in one of the following sectors?  - Wholesale trade, incl. of motor vehicles</t>
  </si>
  <si>
    <t>Do national, state, regional or provincial governments control at least one firm in one of the following sectors?  - Accommodation, food and beverage service activities</t>
  </si>
  <si>
    <t>Do national, state, regional or provincial governments control at least one firm in one of the following sectors?  - Motion picture distribution and projection</t>
  </si>
  <si>
    <t>Do national, state, regional or provincial governments control at least one firm in one of the following sectors?  - Financial service activities, except central banking, insurance and pension funding</t>
  </si>
  <si>
    <t>Do national, state, regional or provincial governments control at least one firm in one of the following sectors?  - Gambling and betting activities</t>
  </si>
  <si>
    <t>Do national, state or provincial governments have special voting rights (e.g. golden shares) in at least one firm in the following sectors? - Manufacture of tobacco products</t>
  </si>
  <si>
    <t>Do national, state or provincial governments have special voting rights (e.g. golden shares) in at least one firm in the following sectors? - Manufacture of refined petroleum products</t>
  </si>
  <si>
    <t>Do national, state or provincial governments have special voting rights (e.g. golden shares) in at least one firm in the following sectors? - Manufacture of chemicals and chemical products</t>
  </si>
  <si>
    <t>Do national, state or provincial governments have special voting rights (e.g. golden shares) in at least one firm in the following sectors? - Manufacture of pharmaceuticals, medicinal chemical and botanical products</t>
  </si>
  <si>
    <t>Do national, state or provincial governments have special voting rights (e.g. golden shares) in at least one firm in the following sectors? - Manufacture of basic metals</t>
  </si>
  <si>
    <t>Do national, state or provincial governments have special voting rights (e.g. golden shares) in at least one firm in the following sectors? - Manufacture of fabricated metal products, machinery and equipment</t>
  </si>
  <si>
    <t>Do national, state or provincial governments have special voting rights (e.g. golden shares) in at least one firm in the following sectors? - Manufacture of computer, electronic and optical products</t>
  </si>
  <si>
    <t>Do national, state or provincial governments have special voting rights (e.g. golden shares) in at least one firm in the following sectors? - Manufacture of motor vehicles and their parts and accessories</t>
  </si>
  <si>
    <t>Do national, state or provincial governments have special voting rights (e.g. golden shares) in at least one firm in the following sectors? - Building and repairing of ships and boats</t>
  </si>
  <si>
    <t>Do national, state or provincial governments have special voting rights (e.g. golden shares) in at least one firm in the following sectors? - Manufacture of railway and tramway locomotives and rolling stock</t>
  </si>
  <si>
    <t>Do national, state or provincial governments have special voting rights (e.g. golden shares) in at least one firm in the following sectors? - Manufacture of aircraft and spacecraft</t>
  </si>
  <si>
    <t>Do national, state or provincial governments have special voting rights (e.g. golden shares) in at least one firm in the following sectors? - Construction</t>
  </si>
  <si>
    <t>Do national, state or provincial governments have special voting rights (e.g. golden shares) in at least one firm in the following sectors? - Wholesale trade, incl. of motor vehicles</t>
  </si>
  <si>
    <t>Do national, state or provincial governments have special voting rights (e.g. golden shares) in at least one firm in the following sectors? - Accommodation, food and beverage service activities</t>
  </si>
  <si>
    <t>Do national, state or provincial governments have special voting rights (e.g. golden shares) in at least one firm in the following sectors? - Motion picture distribution and projection</t>
  </si>
  <si>
    <t>Do national, state or provincial governments have special voting rights (e.g. golden shares) in at least one firm in the following sectors? - Financial service activities, except central banking, insurance and pension funding</t>
  </si>
  <si>
    <t>Do national, state or provincial governments have special voting rights (e.g. golden shares) in at least one firm in the following sectors? - Gambling and betting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</si>
</sst>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0"/>
      <color theme="1"/>
      <name val="Arial"/>
      <family val="2"/>
    </font>
    <font>
      <sz val="10"/>
      <color theme="1"/>
      <name val="Arial"/>
      <family val="2"/>
    </font>
    <font>
      <b/>
      <sz val="10"/>
      <name val="Arial"/>
      <family val="2"/>
    </font>
    <font>
      <b/>
      <sz val="12"/>
      <name val="Arial"/>
      <family val="2"/>
    </font>
    <font>
      <b/>
      <sz val="12"/>
      <color theme="1"/>
      <name val="Arial"/>
      <family val="2"/>
    </font>
    <font>
      <sz val="9"/>
      <name val="Arial"/>
      <family val="2"/>
    </font>
    <font>
      <sz val="9"/>
      <color theme="1"/>
      <name val="Arial"/>
      <family val="2"/>
    </font>
    <font>
      <sz val="10"/>
      <name val="Arial"/>
      <family val="2"/>
    </font>
    <font>
      <b/>
      <sz val="10"/>
      <color theme="1"/>
      <name val="Arial"/>
      <family val="2"/>
    </font>
    <font>
      <sz val="8"/>
      <color theme="1"/>
      <name val="Arial"/>
      <family val="2"/>
    </font>
    <font>
      <sz val="8"/>
      <name val="Arial"/>
      <family val="2"/>
    </font>
    <font>
      <b/>
      <sz val="9"/>
      <color theme="1"/>
      <name val="Arial"/>
      <family val="2"/>
    </font>
    <font>
      <b/>
      <sz val="9"/>
      <name val="Arial"/>
      <family val="2"/>
    </font>
    <font>
      <b/>
      <sz val="11"/>
      <color theme="1"/>
      <name val="Arial"/>
      <family val="2"/>
    </font>
    <font>
      <b/>
      <sz val="11"/>
      <color rgb="FF000000"/>
      <name val="Calibri"/>
      <family val="2"/>
    </font>
    <font>
      <sz val="11"/>
      <color rgb="FF000000"/>
      <name val="Calibri"/>
      <family val="2"/>
    </font>
    <font>
      <sz val="9"/>
      <color rgb="FFFF0000"/>
      <name val="Arial"/>
      <family val="2"/>
    </font>
    <font>
      <b/>
      <sz val="11"/>
      <name val="Arial"/>
      <family val="2"/>
    </font>
    <font>
      <b/>
      <sz val="18"/>
      <name val="Arial"/>
      <family val="2"/>
    </font>
    <font>
      <sz val="8"/>
      <color rgb="FFFF0000"/>
      <name val="Arial"/>
      <family val="2"/>
    </font>
    <font>
      <b/>
      <i/>
      <sz val="10"/>
      <color rgb="FFFF0000"/>
      <name val="Arial"/>
      <family val="2"/>
    </font>
    <font>
      <b/>
      <i/>
      <sz val="10"/>
      <name val="Arial"/>
      <family val="2"/>
    </font>
    <font>
      <b/>
      <sz val="10"/>
      <color rgb="FFFF0000"/>
      <name val="Arial"/>
      <family val="2"/>
    </font>
    <font>
      <u/>
      <sz val="10"/>
      <color theme="10"/>
      <name val="Arial"/>
      <family val="2"/>
    </font>
    <font>
      <u/>
      <sz val="9"/>
      <color theme="10"/>
      <name val="Arial"/>
      <family val="2"/>
    </font>
    <font>
      <u/>
      <sz val="9"/>
      <name val="Arial"/>
      <family val="2"/>
    </font>
    <font>
      <b/>
      <sz val="9"/>
      <color rgb="FFFF0000"/>
      <name val="Arial"/>
      <family val="2"/>
    </font>
    <font>
      <b/>
      <sz val="15"/>
      <color theme="1"/>
      <name val="Calibri"/>
      <family val="2"/>
    </font>
    <font>
      <sz val="11"/>
      <color theme="1"/>
      <name val="Calibri"/>
      <family val="2"/>
    </font>
    <font>
      <sz val="11"/>
      <color rgb="FFFF0000"/>
      <name val="Calibri"/>
      <family val="2"/>
    </font>
    <font>
      <sz val="7"/>
      <color rgb="FFFF0000"/>
      <name val="Times New Roman"/>
      <family val="1"/>
    </font>
    <font>
      <b/>
      <i/>
      <sz val="13"/>
      <color rgb="FFFF0000"/>
      <name val="Calibri"/>
      <family val="2"/>
    </font>
    <font>
      <b/>
      <sz val="11"/>
      <color theme="1"/>
      <name val="Calibri"/>
      <family val="2"/>
    </font>
    <font>
      <b/>
      <sz val="11"/>
      <color rgb="FFFF0000"/>
      <name val="Calibri"/>
      <family val="2"/>
    </font>
    <font>
      <sz val="7"/>
      <color theme="1"/>
      <name val="Times New Roman"/>
      <family val="1"/>
    </font>
    <font>
      <b/>
      <i/>
      <sz val="11"/>
      <color theme="1"/>
      <name val="Calibri"/>
      <family val="2"/>
    </font>
    <font>
      <sz val="7"/>
      <color rgb="FF000000"/>
      <name val="Times New Roman"/>
      <family val="1"/>
    </font>
    <font>
      <b/>
      <u/>
      <sz val="9"/>
      <color rgb="FFFF0000"/>
      <name val="Arial"/>
      <family val="2"/>
    </font>
    <font>
      <b/>
      <u/>
      <sz val="10"/>
      <name val="Arial"/>
      <family val="2"/>
    </font>
    <font>
      <b/>
      <i/>
      <u/>
      <sz val="11"/>
      <color theme="1"/>
      <name val="Calibri"/>
      <family val="2"/>
    </font>
    <font>
      <i/>
      <sz val="11"/>
      <color theme="1"/>
      <name val="Calibri"/>
      <family val="2"/>
    </font>
  </fonts>
  <fills count="10">
    <fill>
      <patternFill patternType="none"/>
    </fill>
    <fill>
      <patternFill patternType="gray125"/>
    </fill>
    <fill>
      <patternFill patternType="solid">
        <fgColor rgb="FF95B3D7"/>
        <bgColor indexed="64"/>
      </patternFill>
    </fill>
    <fill>
      <patternFill patternType="solid">
        <fgColor theme="3" tint="0.79998168889431442"/>
        <bgColor indexed="64"/>
      </patternFill>
    </fill>
    <fill>
      <patternFill patternType="solid">
        <fgColor rgb="FFDCE6F1"/>
        <bgColor indexed="64"/>
      </patternFill>
    </fill>
    <fill>
      <patternFill patternType="solid">
        <fgColor rgb="FFFFFF00"/>
        <bgColor indexed="64"/>
      </patternFill>
    </fill>
    <fill>
      <patternFill patternType="solid">
        <fgColor rgb="FFC4E59F"/>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s>
  <borders count="35">
    <border>
      <left/>
      <right/>
      <top/>
      <bottom/>
      <diagonal/>
    </border>
    <border>
      <left/>
      <right/>
      <top style="medium">
        <color indexed="64"/>
      </top>
      <bottom/>
      <diagonal/>
    </border>
    <border>
      <left/>
      <right style="thin">
        <color indexed="64"/>
      </right>
      <top/>
      <bottom/>
      <diagonal/>
    </border>
    <border>
      <left/>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5">
    <xf numFmtId="0" fontId="0" fillId="0" borderId="0"/>
    <xf numFmtId="0" fontId="7" fillId="0" borderId="0"/>
    <xf numFmtId="0" fontId="1" fillId="0" borderId="0"/>
    <xf numFmtId="0" fontId="1" fillId="0" borderId="0"/>
    <xf numFmtId="0" fontId="23" fillId="0" borderId="0" applyNumberFormat="0" applyFill="0" applyBorder="0" applyAlignment="0" applyProtection="0"/>
  </cellStyleXfs>
  <cellXfs count="227">
    <xf numFmtId="0" fontId="0" fillId="0" borderId="0" xfId="0"/>
    <xf numFmtId="0" fontId="6" fillId="0" borderId="0" xfId="0" applyFont="1"/>
    <xf numFmtId="0" fontId="0" fillId="0" borderId="0" xfId="0"/>
    <xf numFmtId="0" fontId="6" fillId="0" borderId="0" xfId="0" applyFont="1" applyFill="1" applyBorder="1" applyAlignment="1" applyProtection="1">
      <alignment wrapText="1"/>
      <protection locked="0"/>
    </xf>
    <xf numFmtId="0" fontId="0" fillId="3" borderId="0" xfId="0" applyFill="1" applyAlignment="1">
      <alignment horizontal="left" vertical="center" wrapText="1"/>
    </xf>
    <xf numFmtId="164" fontId="6" fillId="0" borderId="0" xfId="0" applyNumberFormat="1" applyFont="1"/>
    <xf numFmtId="0" fontId="6" fillId="0" borderId="0" xfId="0" applyFont="1" applyAlignment="1">
      <alignment wrapText="1"/>
    </xf>
    <xf numFmtId="0" fontId="0" fillId="0" borderId="0" xfId="0"/>
    <xf numFmtId="0" fontId="0" fillId="0" borderId="0" xfId="0" applyAlignment="1" applyProtection="1">
      <alignment vertical="center"/>
    </xf>
    <xf numFmtId="0" fontId="5" fillId="0" borderId="8" xfId="0" applyFont="1" applyBorder="1" applyAlignment="1" applyProtection="1">
      <alignment vertical="center"/>
    </xf>
    <xf numFmtId="0" fontId="6" fillId="0" borderId="0" xfId="0" applyFont="1" applyAlignment="1" applyProtection="1">
      <alignment wrapText="1"/>
    </xf>
    <xf numFmtId="0" fontId="0" fillId="0" borderId="0" xfId="0" applyAlignment="1"/>
    <xf numFmtId="0" fontId="0" fillId="0" borderId="0" xfId="0" applyAlignment="1">
      <alignment horizontal="left"/>
    </xf>
    <xf numFmtId="0" fontId="13" fillId="0" borderId="0" xfId="0" applyFont="1" applyAlignment="1">
      <alignment horizontal="center"/>
    </xf>
    <xf numFmtId="0" fontId="0" fillId="0" borderId="0" xfId="0" applyAlignment="1">
      <alignment wrapText="1"/>
    </xf>
    <xf numFmtId="0" fontId="0" fillId="0" borderId="0" xfId="0" applyBorder="1"/>
    <xf numFmtId="0" fontId="15" fillId="0" borderId="0" xfId="0" applyFont="1" applyBorder="1" applyAlignment="1">
      <alignment horizontal="justify" vertical="center" wrapText="1"/>
    </xf>
    <xf numFmtId="0" fontId="3" fillId="0" borderId="0" xfId="0" applyFont="1" applyFill="1" applyAlignment="1" applyProtection="1">
      <alignment vertical="center"/>
    </xf>
    <xf numFmtId="0" fontId="0" fillId="0" borderId="0" xfId="0" applyAlignment="1" applyProtection="1">
      <alignment horizontal="right" vertical="center" wrapText="1"/>
    </xf>
    <xf numFmtId="0" fontId="4" fillId="0" borderId="0" xfId="0" applyFont="1" applyAlignment="1" applyProtection="1">
      <alignment vertical="center"/>
    </xf>
    <xf numFmtId="0" fontId="0" fillId="0" borderId="5" xfId="0" applyBorder="1" applyAlignment="1" applyProtection="1">
      <alignment vertical="center"/>
    </xf>
    <xf numFmtId="0" fontId="0" fillId="0" borderId="1" xfId="0" applyBorder="1" applyAlignment="1" applyProtection="1">
      <alignment vertical="center"/>
    </xf>
    <xf numFmtId="0" fontId="0" fillId="0" borderId="6" xfId="0" applyBorder="1" applyAlignment="1" applyProtection="1">
      <alignment horizontal="right" vertical="center" wrapText="1"/>
    </xf>
    <xf numFmtId="0" fontId="0" fillId="0" borderId="12" xfId="0" applyBorder="1" applyAlignment="1" applyProtection="1">
      <alignment horizontal="right" vertical="center" wrapText="1"/>
    </xf>
    <xf numFmtId="0" fontId="2" fillId="0" borderId="18"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5" fillId="0" borderId="11" xfId="0" applyFont="1" applyBorder="1" applyAlignment="1" applyProtection="1">
      <alignment horizontal="right" vertical="center" wrapText="1"/>
    </xf>
    <xf numFmtId="0" fontId="0" fillId="0" borderId="23" xfId="0" applyBorder="1"/>
    <xf numFmtId="0" fontId="15" fillId="0" borderId="23" xfId="0" applyFont="1" applyBorder="1" applyAlignment="1">
      <alignment horizontal="justify" vertical="center" wrapText="1"/>
    </xf>
    <xf numFmtId="0" fontId="15" fillId="0" borderId="22" xfId="0" applyFont="1" applyFill="1" applyBorder="1" applyAlignment="1">
      <alignment horizontal="justify" vertical="center" wrapText="1"/>
    </xf>
    <xf numFmtId="0" fontId="14" fillId="0" borderId="18"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4" xfId="0" applyFont="1" applyBorder="1" applyAlignment="1">
      <alignment horizontal="justify" vertical="center" wrapText="1"/>
    </xf>
    <xf numFmtId="0" fontId="15" fillId="0" borderId="25" xfId="0" applyFont="1" applyBorder="1" applyAlignment="1">
      <alignment horizontal="justify" vertical="center" wrapText="1"/>
    </xf>
    <xf numFmtId="0" fontId="15" fillId="0" borderId="26" xfId="0" applyFont="1" applyBorder="1" applyAlignment="1">
      <alignment horizontal="justify"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5" fillId="0" borderId="0" xfId="0" applyFont="1" applyBorder="1" applyAlignment="1" applyProtection="1">
      <alignment vertical="center"/>
    </xf>
    <xf numFmtId="0" fontId="5" fillId="0" borderId="9" xfId="0" applyFont="1" applyBorder="1" applyAlignment="1" applyProtection="1">
      <alignmen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0" fillId="0" borderId="0" xfId="0" applyFont="1" applyAlignment="1" applyProtection="1">
      <alignment horizontal="right" vertical="center" wrapText="1"/>
    </xf>
    <xf numFmtId="0" fontId="19"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xf>
    <xf numFmtId="0" fontId="0" fillId="0" borderId="0" xfId="0" applyFont="1" applyAlignment="1" applyProtection="1">
      <alignment vertical="center"/>
    </xf>
    <xf numFmtId="0" fontId="0" fillId="0" borderId="3" xfId="0" applyFont="1" applyBorder="1" applyAlignment="1" applyProtection="1">
      <alignment vertical="center"/>
    </xf>
    <xf numFmtId="0" fontId="2" fillId="0" borderId="3"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6" fillId="0" borderId="0" xfId="0" applyFont="1" applyAlignment="1" applyProtection="1">
      <alignment horizontal="right" vertical="center" wrapText="1"/>
    </xf>
    <xf numFmtId="0" fontId="6" fillId="0" borderId="0" xfId="0" applyFont="1" applyAlignment="1" applyProtection="1">
      <alignment horizontal="right" vertical="center"/>
    </xf>
    <xf numFmtId="0" fontId="6" fillId="0" borderId="0" xfId="0" applyFont="1" applyAlignment="1" applyProtection="1">
      <alignment vertical="center"/>
    </xf>
    <xf numFmtId="0" fontId="17" fillId="0" borderId="8" xfId="0" applyFont="1" applyBorder="1" applyAlignment="1" applyProtection="1">
      <alignment horizontal="center" vertical="center"/>
    </xf>
    <xf numFmtId="0" fontId="5" fillId="0" borderId="0" xfId="0" applyFont="1" applyBorder="1" applyAlignment="1" applyProtection="1">
      <alignment horizontal="left" vertical="center"/>
    </xf>
    <xf numFmtId="0" fontId="5" fillId="0" borderId="9" xfId="0" applyFont="1" applyBorder="1" applyAlignment="1" applyProtection="1">
      <alignment horizontal="left" vertical="center"/>
    </xf>
    <xf numFmtId="0" fontId="6" fillId="0" borderId="1" xfId="0" applyFont="1" applyBorder="1" applyAlignment="1" applyProtection="1">
      <alignment vertical="center"/>
    </xf>
    <xf numFmtId="0" fontId="6" fillId="0" borderId="0" xfId="0" applyFont="1" applyFill="1" applyAlignment="1" applyProtection="1">
      <alignment horizontal="right" vertical="center" wrapText="1"/>
    </xf>
    <xf numFmtId="0" fontId="6" fillId="0" borderId="1" xfId="0" applyFont="1" applyBorder="1" applyAlignment="1" applyProtection="1">
      <alignment horizontal="right" vertical="center" wrapText="1"/>
    </xf>
    <xf numFmtId="0" fontId="0" fillId="0" borderId="10" xfId="0" applyBorder="1" applyAlignment="1" applyProtection="1">
      <alignment horizontal="right" vertical="center" wrapText="1"/>
    </xf>
    <xf numFmtId="0" fontId="0" fillId="0" borderId="29" xfId="0" applyBorder="1" applyAlignment="1" applyProtection="1">
      <alignment vertical="center"/>
    </xf>
    <xf numFmtId="0" fontId="0" fillId="0" borderId="6"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5" fillId="0" borderId="0" xfId="0" applyFont="1" applyFill="1" applyBorder="1" applyAlignment="1" applyProtection="1">
      <alignment horizontal="left" vertical="center"/>
    </xf>
    <xf numFmtId="0" fontId="0" fillId="0" borderId="0" xfId="0" applyFill="1" applyAlignment="1" applyProtection="1">
      <alignment vertical="center"/>
    </xf>
    <xf numFmtId="0" fontId="5" fillId="0" borderId="9" xfId="0" applyFont="1" applyFill="1" applyBorder="1" applyAlignment="1" applyProtection="1">
      <alignment horizontal="left" vertical="center"/>
    </xf>
    <xf numFmtId="0" fontId="0" fillId="0" borderId="0" xfId="0" applyFill="1"/>
    <xf numFmtId="0" fontId="0" fillId="0" borderId="4" xfId="0" applyBorder="1" applyAlignment="1" applyProtection="1">
      <alignment vertical="center"/>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30" xfId="0" applyBorder="1" applyAlignment="1" applyProtection="1">
      <alignment vertical="center"/>
    </xf>
    <xf numFmtId="0" fontId="6" fillId="0" borderId="9" xfId="0" applyFont="1" applyBorder="1" applyAlignment="1" applyProtection="1">
      <alignment horizontal="center" vertical="center" wrapText="1"/>
    </xf>
    <xf numFmtId="0" fontId="6" fillId="0" borderId="0" xfId="0" applyFont="1" applyAlignment="1">
      <alignment horizontal="left" vertical="center"/>
    </xf>
    <xf numFmtId="0" fontId="9" fillId="0" borderId="0" xfId="0" applyFont="1" applyAlignment="1" applyProtection="1">
      <alignment horizontal="center" vertical="center"/>
    </xf>
    <xf numFmtId="0" fontId="0" fillId="0" borderId="0" xfId="0" applyAlignment="1">
      <alignment vertical="center"/>
    </xf>
    <xf numFmtId="0" fontId="10" fillId="0" borderId="0" xfId="0" applyFont="1" applyBorder="1" applyAlignment="1" applyProtection="1">
      <alignment horizontal="center" vertical="center"/>
    </xf>
    <xf numFmtId="0" fontId="10" fillId="0" borderId="0" xfId="0" applyFont="1" applyFill="1" applyBorder="1" applyAlignment="1" applyProtection="1">
      <alignment horizontal="center" vertical="center"/>
    </xf>
    <xf numFmtId="0" fontId="5" fillId="0" borderId="12" xfId="0" applyFont="1" applyFill="1" applyBorder="1" applyAlignment="1" applyProtection="1">
      <alignment horizontal="right" vertical="center" wrapText="1"/>
    </xf>
    <xf numFmtId="0" fontId="5" fillId="0" borderId="21" xfId="0" applyFont="1" applyFill="1" applyBorder="1" applyAlignment="1" applyProtection="1">
      <alignment horizontal="right" vertical="center" wrapText="1"/>
    </xf>
    <xf numFmtId="0" fontId="5" fillId="0" borderId="1" xfId="0" applyFont="1" applyFill="1" applyBorder="1" applyAlignment="1" applyProtection="1">
      <alignment horizontal="right" vertical="center" wrapText="1"/>
    </xf>
    <xf numFmtId="0" fontId="5" fillId="0" borderId="6"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xf>
    <xf numFmtId="0" fontId="5" fillId="0" borderId="4" xfId="0" applyFont="1" applyFill="1" applyBorder="1" applyAlignment="1" applyProtection="1">
      <alignment horizontal="right" vertical="center" wrapText="1"/>
      <protection locked="0"/>
    </xf>
    <xf numFmtId="0" fontId="6" fillId="0" borderId="4" xfId="0" applyFont="1" applyFill="1" applyBorder="1" applyAlignment="1" applyProtection="1">
      <alignment horizontal="right" vertical="center" wrapText="1"/>
    </xf>
    <xf numFmtId="0" fontId="6" fillId="0" borderId="21" xfId="0" applyFont="1" applyFill="1" applyBorder="1" applyAlignment="1" applyProtection="1">
      <alignment horizontal="right" vertical="center" wrapText="1"/>
    </xf>
    <xf numFmtId="0" fontId="5" fillId="4" borderId="11" xfId="0" applyFont="1" applyFill="1" applyBorder="1" applyAlignment="1" applyProtection="1">
      <alignment horizontal="right" vertical="center" wrapText="1"/>
    </xf>
    <xf numFmtId="0" fontId="5" fillId="4" borderId="4" xfId="0" applyFont="1" applyFill="1" applyBorder="1" applyAlignment="1" applyProtection="1">
      <alignment horizontal="right" vertical="center" wrapText="1"/>
    </xf>
    <xf numFmtId="0" fontId="5" fillId="4" borderId="0" xfId="0" applyFont="1" applyFill="1" applyBorder="1" applyAlignment="1" applyProtection="1">
      <alignment horizontal="right" vertical="center" wrapText="1"/>
    </xf>
    <xf numFmtId="0" fontId="5" fillId="4" borderId="9" xfId="0" applyFont="1" applyFill="1" applyBorder="1" applyAlignment="1" applyProtection="1">
      <alignment horizontal="right" vertical="center" wrapText="1"/>
    </xf>
    <xf numFmtId="0" fontId="5" fillId="0" borderId="11" xfId="0" applyFont="1" applyFill="1" applyBorder="1" applyAlignment="1" applyProtection="1">
      <alignment horizontal="right" vertical="center" wrapText="1"/>
    </xf>
    <xf numFmtId="0" fontId="5" fillId="0" borderId="2" xfId="0" applyFont="1" applyFill="1" applyBorder="1" applyAlignment="1" applyProtection="1">
      <alignment horizontal="right" vertical="center" wrapText="1"/>
    </xf>
    <xf numFmtId="0" fontId="5" fillId="0" borderId="9"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xf>
    <xf numFmtId="0" fontId="5" fillId="2" borderId="0" xfId="0" applyFont="1" applyFill="1" applyBorder="1" applyAlignment="1" applyProtection="1">
      <alignment horizontal="right" vertical="center" wrapText="1"/>
    </xf>
    <xf numFmtId="0" fontId="5" fillId="2" borderId="4" xfId="0" applyFont="1" applyFill="1" applyBorder="1" applyAlignment="1" applyProtection="1">
      <alignment horizontal="right" vertical="center" wrapText="1"/>
      <protection locked="0"/>
    </xf>
    <xf numFmtId="0" fontId="6" fillId="2" borderId="0" xfId="0" applyFont="1" applyFill="1" applyAlignment="1" applyProtection="1">
      <alignment horizontal="right" vertical="center" wrapText="1"/>
    </xf>
    <xf numFmtId="0" fontId="6" fillId="2" borderId="4" xfId="0" applyFont="1" applyFill="1" applyBorder="1" applyAlignment="1" applyProtection="1">
      <alignment horizontal="right" vertical="center" wrapText="1"/>
    </xf>
    <xf numFmtId="0" fontId="5" fillId="0" borderId="0" xfId="0" applyFont="1" applyFill="1" applyBorder="1" applyAlignment="1" applyProtection="1">
      <alignment horizontal="right" vertical="center" wrapText="1"/>
    </xf>
    <xf numFmtId="0" fontId="6" fillId="4" borderId="4" xfId="0" applyFont="1" applyFill="1" applyBorder="1" applyAlignment="1" applyProtection="1">
      <alignment horizontal="right" vertical="center" wrapText="1"/>
    </xf>
    <xf numFmtId="0" fontId="6" fillId="4" borderId="9" xfId="0" applyFont="1" applyFill="1" applyBorder="1" applyAlignment="1" applyProtection="1">
      <alignment horizontal="right" vertical="center" wrapText="1"/>
    </xf>
    <xf numFmtId="0" fontId="6" fillId="0" borderId="11" xfId="0" applyFont="1" applyFill="1" applyBorder="1" applyAlignment="1" applyProtection="1">
      <alignment horizontal="right" vertical="center" wrapText="1"/>
    </xf>
    <xf numFmtId="0" fontId="6" fillId="0" borderId="9" xfId="0" applyFont="1" applyFill="1" applyBorder="1" applyAlignment="1" applyProtection="1">
      <alignment horizontal="right" vertical="center" wrapText="1"/>
    </xf>
    <xf numFmtId="0" fontId="6" fillId="2" borderId="2" xfId="0" applyFont="1" applyFill="1" applyBorder="1" applyAlignment="1" applyProtection="1">
      <alignment horizontal="right" vertical="center" wrapText="1"/>
    </xf>
    <xf numFmtId="0" fontId="6" fillId="2" borderId="0" xfId="0" applyFont="1" applyFill="1" applyBorder="1" applyAlignment="1" applyProtection="1">
      <alignment horizontal="right" vertical="center" wrapText="1"/>
    </xf>
    <xf numFmtId="0" fontId="6" fillId="4" borderId="17" xfId="0" applyFont="1" applyFill="1" applyBorder="1" applyAlignment="1" applyProtection="1">
      <alignment horizontal="right" vertical="center" wrapText="1"/>
    </xf>
    <xf numFmtId="0" fontId="5" fillId="2" borderId="11" xfId="0" applyFont="1" applyFill="1" applyBorder="1" applyAlignment="1" applyProtection="1">
      <alignment horizontal="right" vertical="center" wrapText="1"/>
      <protection locked="0"/>
    </xf>
    <xf numFmtId="0" fontId="5" fillId="2" borderId="2" xfId="0" applyFont="1" applyFill="1" applyBorder="1" applyAlignment="1" applyProtection="1">
      <alignment horizontal="right" vertical="center" wrapText="1"/>
    </xf>
    <xf numFmtId="0" fontId="6" fillId="2" borderId="4" xfId="0" applyFont="1" applyFill="1" applyBorder="1" applyAlignment="1" applyProtection="1">
      <alignment horizontal="right" vertical="center" wrapText="1"/>
      <protection locked="0"/>
    </xf>
    <xf numFmtId="0" fontId="5" fillId="0" borderId="11" xfId="0" applyFont="1" applyFill="1" applyBorder="1" applyAlignment="1" applyProtection="1">
      <alignment horizontal="right" vertical="center" wrapText="1"/>
      <protection locked="0"/>
    </xf>
    <xf numFmtId="0" fontId="6" fillId="0" borderId="4" xfId="0" applyFont="1" applyFill="1" applyBorder="1" applyAlignment="1" applyProtection="1">
      <alignment horizontal="right" vertical="center" wrapText="1"/>
      <protection locked="0"/>
    </xf>
    <xf numFmtId="0" fontId="6" fillId="0" borderId="2" xfId="0" applyFont="1" applyFill="1" applyBorder="1" applyAlignment="1" applyProtection="1">
      <alignment horizontal="right" vertical="center" wrapText="1"/>
    </xf>
    <xf numFmtId="0" fontId="6" fillId="0" borderId="17" xfId="0" applyFont="1" applyFill="1" applyBorder="1" applyAlignment="1" applyProtection="1">
      <alignment horizontal="right" vertical="center" wrapText="1"/>
    </xf>
    <xf numFmtId="0" fontId="9" fillId="0" borderId="9" xfId="0" applyFont="1" applyBorder="1" applyAlignment="1" applyProtection="1">
      <alignment horizontal="center" vertical="center"/>
    </xf>
    <xf numFmtId="0" fontId="6" fillId="4" borderId="32" xfId="0" applyFont="1" applyFill="1" applyBorder="1" applyAlignment="1" applyProtection="1">
      <alignment horizontal="right" vertical="center" wrapText="1"/>
    </xf>
    <xf numFmtId="0" fontId="6" fillId="4" borderId="30" xfId="0" applyFont="1" applyFill="1" applyBorder="1" applyAlignment="1" applyProtection="1">
      <alignment horizontal="right" vertical="center" wrapText="1"/>
    </xf>
    <xf numFmtId="0" fontId="5" fillId="4" borderId="30" xfId="0" applyFont="1" applyFill="1" applyBorder="1" applyAlignment="1" applyProtection="1">
      <alignment horizontal="right" vertical="center" wrapText="1"/>
    </xf>
    <xf numFmtId="0" fontId="6" fillId="4" borderId="33" xfId="0" applyFont="1" applyFill="1" applyBorder="1" applyAlignment="1" applyProtection="1">
      <alignment horizontal="right" vertical="center" wrapText="1"/>
    </xf>
    <xf numFmtId="0" fontId="6" fillId="0" borderId="32" xfId="0" applyFont="1" applyFill="1" applyBorder="1" applyAlignment="1" applyProtection="1">
      <alignment horizontal="right" vertical="center" wrapText="1"/>
    </xf>
    <xf numFmtId="0" fontId="6" fillId="0" borderId="30" xfId="0" applyFont="1" applyFill="1" applyBorder="1" applyAlignment="1" applyProtection="1">
      <alignment horizontal="right" vertical="center" wrapText="1"/>
    </xf>
    <xf numFmtId="0" fontId="6" fillId="2" borderId="30" xfId="0" applyFont="1" applyFill="1" applyBorder="1" applyAlignment="1" applyProtection="1">
      <alignment horizontal="right" vertical="center" wrapText="1"/>
    </xf>
    <xf numFmtId="0" fontId="6" fillId="2" borderId="3" xfId="0" applyFont="1" applyFill="1" applyBorder="1" applyAlignment="1" applyProtection="1">
      <alignment horizontal="right" vertical="center" wrapText="1"/>
    </xf>
    <xf numFmtId="0" fontId="6" fillId="2" borderId="33" xfId="0" applyFont="1" applyFill="1" applyBorder="1" applyAlignment="1" applyProtection="1">
      <alignment horizontal="right" vertical="center" wrapText="1"/>
    </xf>
    <xf numFmtId="0" fontId="9" fillId="0" borderId="0" xfId="0" applyFont="1" applyBorder="1" applyAlignment="1" applyProtection="1">
      <alignment horizontal="center"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horizontal="left" vertical="center"/>
    </xf>
    <xf numFmtId="0" fontId="28" fillId="0" borderId="0" xfId="0" applyFont="1" applyAlignment="1">
      <alignment horizontal="left" vertical="center"/>
    </xf>
    <xf numFmtId="0" fontId="23" fillId="0" borderId="0" xfId="4" applyAlignment="1">
      <alignment vertical="center"/>
    </xf>
    <xf numFmtId="0" fontId="31" fillId="0" borderId="0" xfId="0" applyFont="1" applyAlignment="1">
      <alignment vertical="center"/>
    </xf>
    <xf numFmtId="0" fontId="33" fillId="0" borderId="0" xfId="0" applyFont="1" applyAlignment="1">
      <alignment horizontal="left" vertical="center"/>
    </xf>
    <xf numFmtId="0" fontId="8" fillId="0" borderId="0" xfId="0" applyFont="1" applyAlignment="1">
      <alignment vertical="center"/>
    </xf>
    <xf numFmtId="0" fontId="2" fillId="9" borderId="16" xfId="0" applyFont="1" applyFill="1" applyBorder="1" applyAlignment="1" applyProtection="1">
      <alignment horizontal="center" vertical="center" wrapText="1"/>
    </xf>
    <xf numFmtId="0" fontId="6" fillId="0" borderId="31" xfId="0" applyFont="1" applyFill="1" applyBorder="1" applyAlignment="1" applyProtection="1">
      <alignment horizontal="right" vertical="center" wrapText="1"/>
    </xf>
    <xf numFmtId="0" fontId="6" fillId="0" borderId="6" xfId="0" applyFont="1" applyFill="1" applyBorder="1" applyAlignment="1" applyProtection="1">
      <alignment horizontal="right" vertical="center" wrapText="1"/>
    </xf>
    <xf numFmtId="0" fontId="6" fillId="2" borderId="9" xfId="0" applyFont="1" applyFill="1" applyBorder="1" applyAlignment="1" applyProtection="1">
      <alignment horizontal="right" vertical="center" wrapText="1"/>
    </xf>
    <xf numFmtId="0" fontId="2" fillId="0" borderId="13" xfId="0" applyFont="1" applyFill="1" applyBorder="1" applyAlignment="1" applyProtection="1">
      <alignment horizontal="center" vertical="center" wrapText="1"/>
    </xf>
    <xf numFmtId="0" fontId="6" fillId="0" borderId="8" xfId="0" applyFont="1" applyBorder="1" applyAlignment="1" applyProtection="1">
      <alignment vertical="center" wrapText="1"/>
    </xf>
    <xf numFmtId="0" fontId="12" fillId="0" borderId="0" xfId="0" applyFont="1" applyBorder="1" applyAlignment="1" applyProtection="1">
      <alignment vertical="center" wrapText="1"/>
    </xf>
    <xf numFmtId="0" fontId="2" fillId="0" borderId="1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7" xfId="0" applyFont="1" applyFill="1" applyBorder="1" applyAlignment="1" applyProtection="1">
      <alignment horizontal="center" vertical="center" wrapText="1"/>
    </xf>
    <xf numFmtId="0" fontId="24" fillId="0" borderId="11" xfId="4" applyFont="1" applyBorder="1" applyAlignment="1" applyProtection="1">
      <alignment horizontal="center" vertical="center" wrapText="1"/>
    </xf>
    <xf numFmtId="0" fontId="24" fillId="0" borderId="4" xfId="4" applyFont="1" applyBorder="1" applyAlignment="1" applyProtection="1">
      <alignment horizontal="center" vertical="center" wrapText="1"/>
    </xf>
    <xf numFmtId="0" fontId="24" fillId="0" borderId="17" xfId="4" applyFont="1" applyBorder="1" applyAlignment="1" applyProtection="1">
      <alignment horizontal="center" vertical="center" wrapText="1"/>
    </xf>
    <xf numFmtId="0" fontId="5" fillId="0" borderId="11"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0" fillId="0" borderId="11" xfId="0" applyFont="1" applyBorder="1" applyAlignment="1" applyProtection="1">
      <alignment vertical="center"/>
    </xf>
    <xf numFmtId="0" fontId="0" fillId="0" borderId="4" xfId="0" applyFont="1" applyBorder="1" applyAlignment="1" applyProtection="1">
      <alignment vertical="center"/>
    </xf>
    <xf numFmtId="0" fontId="0" fillId="0" borderId="17" xfId="0" applyFont="1" applyBorder="1" applyAlignment="1" applyProtection="1">
      <alignment vertical="center"/>
    </xf>
    <xf numFmtId="0" fontId="5" fillId="0" borderId="11"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0" fillId="0" borderId="11" xfId="0" applyFont="1" applyBorder="1" applyAlignment="1" applyProtection="1">
      <alignment horizontal="right" vertical="center" wrapText="1"/>
    </xf>
    <xf numFmtId="0" fontId="0" fillId="0" borderId="4" xfId="0" applyFont="1" applyBorder="1" applyAlignment="1" applyProtection="1">
      <alignment horizontal="right" vertical="center" wrapText="1"/>
    </xf>
    <xf numFmtId="0" fontId="0" fillId="0" borderId="17" xfId="0" applyFont="1" applyBorder="1" applyAlignment="1" applyProtection="1">
      <alignment horizontal="right" vertical="center" wrapText="1"/>
    </xf>
    <xf numFmtId="0" fontId="0" fillId="0" borderId="32" xfId="0" applyFont="1" applyBorder="1" applyAlignment="1" applyProtection="1">
      <alignment horizontal="right" vertical="center" wrapText="1"/>
    </xf>
    <xf numFmtId="0" fontId="0" fillId="0" borderId="30" xfId="0" applyFont="1" applyBorder="1" applyAlignment="1" applyProtection="1">
      <alignment horizontal="right" vertical="center" wrapText="1"/>
    </xf>
    <xf numFmtId="0" fontId="0" fillId="0" borderId="33" xfId="0" applyFont="1" applyBorder="1" applyAlignment="1" applyProtection="1">
      <alignment horizontal="right" vertical="center" wrapText="1"/>
    </xf>
    <xf numFmtId="0" fontId="5" fillId="0" borderId="34" xfId="0" applyFont="1" applyFill="1" applyBorder="1" applyAlignment="1" applyProtection="1">
      <alignment horizontal="right" vertical="center" wrapText="1"/>
    </xf>
    <xf numFmtId="0" fontId="5" fillId="0" borderId="17" xfId="0" applyFont="1" applyFill="1" applyBorder="1" applyAlignment="1" applyProtection="1">
      <alignment horizontal="right" vertical="center" wrapText="1"/>
    </xf>
    <xf numFmtId="0" fontId="6" fillId="0" borderId="33" xfId="0" applyFont="1" applyFill="1" applyBorder="1" applyAlignment="1" applyProtection="1">
      <alignment horizontal="right" vertical="center" wrapText="1"/>
    </xf>
    <xf numFmtId="0" fontId="5" fillId="0" borderId="8"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4" xfId="0" applyFont="1" applyBorder="1" applyAlignment="1" applyProtection="1">
      <alignment vertical="center" wrapText="1"/>
    </xf>
    <xf numFmtId="0" fontId="5" fillId="0" borderId="17" xfId="0" applyFont="1" applyBorder="1" applyAlignment="1" applyProtection="1">
      <alignment vertical="center" wrapText="1"/>
    </xf>
    <xf numFmtId="0" fontId="16" fillId="0" borderId="0" xfId="0" applyFont="1" applyAlignment="1" applyProtection="1">
      <alignment vertical="center" wrapText="1"/>
    </xf>
    <xf numFmtId="0" fontId="16" fillId="0" borderId="8" xfId="0" applyFont="1" applyBorder="1" applyAlignment="1" applyProtection="1">
      <alignment horizontal="left" vertical="center" wrapText="1"/>
    </xf>
    <xf numFmtId="0" fontId="11" fillId="0" borderId="11" xfId="0" applyFont="1" applyBorder="1" applyAlignment="1" applyProtection="1">
      <alignment horizontal="justify" vertical="center" wrapText="1"/>
    </xf>
    <xf numFmtId="0" fontId="11" fillId="0" borderId="4" xfId="0" applyFont="1" applyBorder="1" applyAlignment="1" applyProtection="1">
      <alignment horizontal="justify" vertical="center" wrapText="1"/>
    </xf>
    <xf numFmtId="0" fontId="11" fillId="0" borderId="17" xfId="0" applyFont="1" applyBorder="1" applyAlignment="1" applyProtection="1">
      <alignment horizontal="justify" vertical="center" wrapText="1"/>
    </xf>
    <xf numFmtId="0" fontId="6" fillId="0" borderId="0" xfId="0" applyFont="1" applyAlignment="1" applyProtection="1">
      <alignment horizontal="left" vertical="center"/>
    </xf>
    <xf numFmtId="0" fontId="6" fillId="0" borderId="0" xfId="0" applyFont="1" applyFill="1" applyAlignment="1" applyProtection="1">
      <alignment vertical="center"/>
    </xf>
    <xf numFmtId="0" fontId="6" fillId="0" borderId="0" xfId="0" applyFont="1" applyBorder="1" applyAlignment="1" applyProtection="1">
      <alignment vertical="center"/>
    </xf>
    <xf numFmtId="0" fontId="5" fillId="0" borderId="21" xfId="0" applyFont="1" applyFill="1" applyBorder="1" applyAlignment="1" applyProtection="1">
      <alignment horizontal="right" vertical="center" wrapText="1"/>
      <protection locked="0"/>
    </xf>
    <xf numFmtId="0" fontId="5" fillId="0" borderId="12" xfId="0" applyFont="1" applyFill="1" applyBorder="1" applyAlignment="1" applyProtection="1">
      <alignment horizontal="right" vertical="center" wrapText="1"/>
      <protection locked="0"/>
    </xf>
    <xf numFmtId="0" fontId="6" fillId="0" borderId="11" xfId="0" applyFont="1" applyFill="1" applyBorder="1" applyAlignment="1" applyProtection="1">
      <alignment horizontal="right" vertical="center" wrapText="1"/>
      <protection locked="0"/>
    </xf>
    <xf numFmtId="0" fontId="6" fillId="2" borderId="11" xfId="0" applyFont="1" applyFill="1" applyBorder="1" applyAlignment="1" applyProtection="1">
      <alignment horizontal="right" vertical="center" wrapText="1"/>
      <protection locked="0"/>
    </xf>
    <xf numFmtId="0" fontId="6" fillId="2" borderId="32" xfId="0" applyFont="1" applyFill="1" applyBorder="1" applyAlignment="1" applyProtection="1">
      <alignment horizontal="right" vertical="center" wrapText="1"/>
      <protection locked="0"/>
    </xf>
    <xf numFmtId="0" fontId="6" fillId="2" borderId="30" xfId="0" applyFont="1" applyFill="1" applyBorder="1" applyAlignment="1" applyProtection="1">
      <alignment horizontal="right" vertical="center" wrapText="1"/>
      <protection locked="0"/>
    </xf>
    <xf numFmtId="0" fontId="6" fillId="0" borderId="0" xfId="0" applyFont="1" applyAlignment="1" applyProtection="1">
      <alignment horizontal="right" vertical="center" wrapText="1"/>
      <protection locked="0"/>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5" fillId="0" borderId="0" xfId="0" applyFont="1" applyBorder="1" applyAlignment="1" applyProtection="1">
      <alignment horizontal="left" vertical="center" wrapText="1"/>
    </xf>
    <xf numFmtId="0" fontId="6" fillId="0" borderId="9" xfId="0" applyFont="1" applyFill="1" applyBorder="1" applyAlignment="1" applyProtection="1">
      <alignment vertical="center" wrapText="1"/>
    </xf>
    <xf numFmtId="0" fontId="2" fillId="0" borderId="14"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0" fillId="5" borderId="0" xfId="0" applyFill="1" applyAlignment="1">
      <alignment horizontal="center" vertical="center"/>
    </xf>
    <xf numFmtId="0" fontId="6" fillId="0" borderId="0"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9" xfId="0" applyFont="1" applyBorder="1" applyAlignment="1" applyProtection="1">
      <alignment vertical="center" wrapText="1"/>
    </xf>
    <xf numFmtId="0" fontId="8" fillId="2" borderId="13" xfId="0" applyFont="1" applyFill="1" applyBorder="1" applyAlignment="1" applyProtection="1">
      <alignment horizontal="center"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5"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6" fillId="0" borderId="9"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0" fillId="7" borderId="20" xfId="0" applyFont="1" applyFill="1" applyBorder="1" applyAlignment="1" applyProtection="1">
      <alignment horizontal="center" vertical="center" wrapText="1"/>
    </xf>
    <xf numFmtId="0" fontId="0" fillId="7" borderId="14" xfId="0" applyFont="1" applyFill="1" applyBorder="1" applyAlignment="1" applyProtection="1">
      <alignment horizontal="center" vertical="center" wrapText="1"/>
    </xf>
    <xf numFmtId="0" fontId="8" fillId="5" borderId="13" xfId="0" applyFont="1" applyFill="1" applyBorder="1" applyAlignment="1" applyProtection="1">
      <alignment horizontal="center" vertical="center"/>
    </xf>
    <xf numFmtId="0" fontId="8" fillId="5" borderId="14" xfId="0" applyFont="1" applyFill="1" applyBorder="1" applyAlignment="1" applyProtection="1">
      <alignment horizontal="center" vertical="center"/>
    </xf>
    <xf numFmtId="0" fontId="8" fillId="5" borderId="15" xfId="0" applyFont="1" applyFill="1" applyBorder="1" applyAlignment="1" applyProtection="1">
      <alignment horizontal="center" vertical="center"/>
    </xf>
    <xf numFmtId="0" fontId="18" fillId="0" borderId="10"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5" fillId="0" borderId="9" xfId="0" applyFont="1" applyBorder="1" applyAlignment="1" applyProtection="1">
      <alignment horizontal="left" vertical="center" wrapText="1"/>
    </xf>
    <xf numFmtId="0" fontId="17" fillId="0" borderId="5"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6" xfId="0" applyFont="1" applyBorder="1" applyAlignment="1" applyProtection="1">
      <alignment horizontal="center" vertical="center"/>
    </xf>
    <xf numFmtId="0" fontId="8" fillId="8" borderId="13" xfId="0" applyFont="1" applyFill="1" applyBorder="1" applyAlignment="1" applyProtection="1">
      <alignment horizontal="center" vertical="center"/>
    </xf>
    <xf numFmtId="0" fontId="8" fillId="8" borderId="14" xfId="0" applyFont="1" applyFill="1" applyBorder="1" applyAlignment="1" applyProtection="1">
      <alignment horizontal="center" vertical="center"/>
    </xf>
    <xf numFmtId="0" fontId="8" fillId="8" borderId="15"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16" fillId="0" borderId="3" xfId="0" applyFont="1" applyBorder="1" applyAlignment="1" applyProtection="1">
      <alignment vertical="center" wrapText="1"/>
    </xf>
    <xf numFmtId="0" fontId="16" fillId="0" borderId="7" xfId="0" applyFont="1" applyBorder="1" applyAlignment="1" applyProtection="1">
      <alignment vertical="center" wrapText="1"/>
    </xf>
  </cellXfs>
  <cellStyles count="5">
    <cellStyle name="Hyperlink" xfId="4" builtinId="8"/>
    <cellStyle name="Normal" xfId="0" builtinId="0"/>
    <cellStyle name="Normal 2" xfId="2" xr:uid="{00000000-0005-0000-0000-000002000000}"/>
    <cellStyle name="Normal 2 2" xfId="3" xr:uid="{00000000-0005-0000-0000-000003000000}"/>
    <cellStyle name="Normal 3" xfId="1" xr:uid="{00000000-0005-0000-0000-000004000000}"/>
  </cellStyles>
  <dxfs count="1">
    <dxf>
      <fill>
        <patternFill>
          <bgColor theme="4" tint="0.79998168889431442"/>
        </patternFill>
      </fill>
    </dxf>
  </dxfs>
  <tableStyles count="0" defaultTableStyle="TableStyleMedium9" defaultPivotStyle="PivotStyleLight16"/>
  <colors>
    <mruColors>
      <color rgb="FFDCE6F1"/>
      <color rgb="FF95B3D7"/>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PMRIndicators@oecd.org"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B2:E48"/>
  <sheetViews>
    <sheetView topLeftCell="A24" zoomScale="85" zoomScaleNormal="85" workbookViewId="0">
      <selection activeCell="E48" sqref="E48"/>
    </sheetView>
  </sheetViews>
  <sheetFormatPr defaultRowHeight="12.5" x14ac:dyDescent="0.25"/>
  <cols>
    <col min="2" max="2" width="14.54296875" customWidth="1"/>
    <col min="5" max="5" width="20.1796875" style="1" bestFit="1" customWidth="1"/>
  </cols>
  <sheetData>
    <row r="2" spans="2:5" ht="25" x14ac:dyDescent="0.25">
      <c r="B2" s="4" t="s">
        <v>5</v>
      </c>
      <c r="E2" s="1" t="s">
        <v>37</v>
      </c>
    </row>
    <row r="3" spans="2:5" x14ac:dyDescent="0.25">
      <c r="B3" s="3" t="s">
        <v>4</v>
      </c>
      <c r="E3" s="79" t="s">
        <v>4</v>
      </c>
    </row>
    <row r="4" spans="2:5" x14ac:dyDescent="0.25">
      <c r="E4" s="79" t="s">
        <v>38</v>
      </c>
    </row>
    <row r="5" spans="2:5" x14ac:dyDescent="0.25">
      <c r="E5" s="79" t="s">
        <v>39</v>
      </c>
    </row>
    <row r="6" spans="2:5" x14ac:dyDescent="0.25">
      <c r="E6" s="79" t="s">
        <v>40</v>
      </c>
    </row>
    <row r="7" spans="2:5" x14ac:dyDescent="0.25">
      <c r="E7" s="79" t="s">
        <v>41</v>
      </c>
    </row>
    <row r="8" spans="2:5" x14ac:dyDescent="0.25">
      <c r="E8" s="79" t="s">
        <v>235</v>
      </c>
    </row>
    <row r="9" spans="2:5" x14ac:dyDescent="0.25">
      <c r="E9" s="79" t="s">
        <v>236</v>
      </c>
    </row>
    <row r="10" spans="2:5" x14ac:dyDescent="0.25">
      <c r="E10" s="79" t="s">
        <v>237</v>
      </c>
    </row>
    <row r="11" spans="2:5" x14ac:dyDescent="0.25">
      <c r="E11" s="79" t="s">
        <v>42</v>
      </c>
    </row>
    <row r="12" spans="2:5" x14ac:dyDescent="0.25">
      <c r="E12" s="79" t="s">
        <v>43</v>
      </c>
    </row>
    <row r="13" spans="2:5" x14ac:dyDescent="0.25">
      <c r="E13" s="79" t="s">
        <v>44</v>
      </c>
    </row>
    <row r="14" spans="2:5" x14ac:dyDescent="0.25">
      <c r="E14" s="79" t="s">
        <v>45</v>
      </c>
    </row>
    <row r="15" spans="2:5" x14ac:dyDescent="0.25">
      <c r="E15" s="79" t="s">
        <v>46</v>
      </c>
    </row>
    <row r="16" spans="2:5" x14ac:dyDescent="0.25">
      <c r="E16" s="79" t="s">
        <v>238</v>
      </c>
    </row>
    <row r="17" spans="5:5" x14ac:dyDescent="0.25">
      <c r="E17" s="79" t="s">
        <v>47</v>
      </c>
    </row>
    <row r="18" spans="5:5" x14ac:dyDescent="0.25">
      <c r="E18" s="79" t="s">
        <v>48</v>
      </c>
    </row>
    <row r="19" spans="5:5" x14ac:dyDescent="0.25">
      <c r="E19" s="79" t="s">
        <v>49</v>
      </c>
    </row>
    <row r="20" spans="5:5" x14ac:dyDescent="0.25">
      <c r="E20" s="79" t="s">
        <v>50</v>
      </c>
    </row>
    <row r="21" spans="5:5" x14ac:dyDescent="0.25">
      <c r="E21" s="79" t="s">
        <v>51</v>
      </c>
    </row>
    <row r="22" spans="5:5" x14ac:dyDescent="0.25">
      <c r="E22" s="79" t="s">
        <v>52</v>
      </c>
    </row>
    <row r="23" spans="5:5" x14ac:dyDescent="0.25">
      <c r="E23" s="79" t="s">
        <v>53</v>
      </c>
    </row>
    <row r="24" spans="5:5" x14ac:dyDescent="0.25">
      <c r="E24" s="79" t="s">
        <v>54</v>
      </c>
    </row>
    <row r="25" spans="5:5" x14ac:dyDescent="0.25">
      <c r="E25" s="79" t="s">
        <v>55</v>
      </c>
    </row>
    <row r="26" spans="5:5" x14ac:dyDescent="0.25">
      <c r="E26" s="79" t="s">
        <v>239</v>
      </c>
    </row>
    <row r="27" spans="5:5" x14ac:dyDescent="0.25">
      <c r="E27" s="79" t="s">
        <v>240</v>
      </c>
    </row>
    <row r="28" spans="5:5" x14ac:dyDescent="0.25">
      <c r="E28" s="79" t="s">
        <v>56</v>
      </c>
    </row>
    <row r="29" spans="5:5" x14ac:dyDescent="0.25">
      <c r="E29" s="79" t="s">
        <v>57</v>
      </c>
    </row>
    <row r="30" spans="5:5" x14ac:dyDescent="0.25">
      <c r="E30" s="79" t="s">
        <v>58</v>
      </c>
    </row>
    <row r="31" spans="5:5" x14ac:dyDescent="0.25">
      <c r="E31" s="79" t="s">
        <v>59</v>
      </c>
    </row>
    <row r="32" spans="5:5" x14ac:dyDescent="0.25">
      <c r="E32" s="79" t="s">
        <v>60</v>
      </c>
    </row>
    <row r="33" spans="5:5" x14ac:dyDescent="0.25">
      <c r="E33" s="79" t="s">
        <v>61</v>
      </c>
    </row>
    <row r="34" spans="5:5" x14ac:dyDescent="0.25">
      <c r="E34" s="79" t="s">
        <v>62</v>
      </c>
    </row>
    <row r="35" spans="5:5" x14ac:dyDescent="0.25">
      <c r="E35" s="79" t="s">
        <v>68</v>
      </c>
    </row>
    <row r="36" spans="5:5" x14ac:dyDescent="0.25">
      <c r="E36" s="79" t="s">
        <v>63</v>
      </c>
    </row>
    <row r="37" spans="5:5" x14ac:dyDescent="0.25">
      <c r="E37" s="79" t="s">
        <v>64</v>
      </c>
    </row>
    <row r="38" spans="5:5" x14ac:dyDescent="0.25">
      <c r="E38" s="79" t="s">
        <v>65</v>
      </c>
    </row>
    <row r="39" spans="5:5" x14ac:dyDescent="0.25">
      <c r="E39" s="79" t="s">
        <v>169</v>
      </c>
    </row>
    <row r="40" spans="5:5" x14ac:dyDescent="0.25">
      <c r="E40" s="79" t="s">
        <v>66</v>
      </c>
    </row>
    <row r="41" spans="5:5" x14ac:dyDescent="0.25">
      <c r="E41" s="79" t="s">
        <v>241</v>
      </c>
    </row>
    <row r="42" spans="5:5" x14ac:dyDescent="0.25">
      <c r="E42" s="79" t="s">
        <v>242</v>
      </c>
    </row>
    <row r="43" spans="5:5" x14ac:dyDescent="0.25">
      <c r="E43" s="79" t="s">
        <v>67</v>
      </c>
    </row>
    <row r="44" spans="5:5" x14ac:dyDescent="0.25">
      <c r="E44" s="79" t="s">
        <v>243</v>
      </c>
    </row>
    <row r="45" spans="5:5" x14ac:dyDescent="0.25">
      <c r="E45" s="79" t="s">
        <v>244</v>
      </c>
    </row>
    <row r="46" spans="5:5" x14ac:dyDescent="0.25">
      <c r="E46" s="79" t="s">
        <v>245</v>
      </c>
    </row>
    <row r="47" spans="5:5" x14ac:dyDescent="0.25">
      <c r="E47" s="79" t="s">
        <v>246</v>
      </c>
    </row>
    <row r="48" spans="5:5" x14ac:dyDescent="0.25">
      <c r="E48" s="79"/>
    </row>
  </sheetData>
  <sheetProtection algorithmName="SHA-512" hashValue="nXiqMa0Y7jVs0jOCZzi2LtiripPCnoUR89pa2DydzYU2JESnPfl0txkoReeET3QGnZikkBD1YlhZBzDCSd5HkQ==" saltValue="3WKjF90mjxlCySHA+WOjrw==" spinCount="100000" sheet="1" objects="1" scenarios="1"/>
  <conditionalFormatting sqref="B3">
    <cfRule type="expression" dxfId="0" priority="1" stopIfTrue="1">
      <formula>#REF!&lt;&gt;#REF!</formula>
    </cfRule>
  </conditionalFormatting>
  <dataValidations count="1">
    <dataValidation type="list" allowBlank="1" showInputMessage="1" showErrorMessage="1" sqref="B3" xr:uid="{00000000-0002-0000-0000-000000000000}">
      <formula1>$E$3:$E$48</formula1>
    </dataValidation>
  </dataValidations>
  <pageMargins left="0.7" right="0.7" top="0.75" bottom="0.75" header="0.3" footer="0.3"/>
  <pageSetup paperSize="9" orientation="portrait" r:id="rId1"/>
  <headerFooter>
    <oddFooter>&amp;C_x000D_&amp;1#&amp;"Calibri"&amp;10&amp;K0000FF Restricted Use - À usage restreint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28"/>
  <sheetViews>
    <sheetView zoomScale="85" zoomScaleNormal="85" workbookViewId="0"/>
  </sheetViews>
  <sheetFormatPr defaultColWidth="9.1796875" defaultRowHeight="12.5" x14ac:dyDescent="0.25"/>
  <cols>
    <col min="1" max="1" width="17.26953125" style="7" customWidth="1"/>
    <col min="2" max="2" width="74" style="7" customWidth="1"/>
    <col min="3" max="3" width="32.54296875" style="7" customWidth="1"/>
    <col min="4" max="4" width="9.1796875" style="7"/>
    <col min="5" max="5" width="23.453125" style="7" customWidth="1"/>
    <col min="6" max="6" width="31.81640625" style="7" customWidth="1"/>
    <col min="7" max="16384" width="9.1796875" style="7"/>
  </cols>
  <sheetData>
    <row r="1" spans="1:6" ht="14" x14ac:dyDescent="0.3">
      <c r="B1" s="13" t="s">
        <v>69</v>
      </c>
    </row>
    <row r="2" spans="1:6" ht="13" thickBot="1" x14ac:dyDescent="0.3"/>
    <row r="3" spans="1:6" ht="58.5" thickBot="1" x14ac:dyDescent="0.3">
      <c r="A3" s="31" t="s">
        <v>70</v>
      </c>
      <c r="B3" s="32" t="s">
        <v>116</v>
      </c>
      <c r="C3" s="33" t="s">
        <v>71</v>
      </c>
      <c r="E3" s="15"/>
      <c r="F3" s="15"/>
    </row>
    <row r="4" spans="1:6" ht="30" customHeight="1" x14ac:dyDescent="0.25">
      <c r="A4" s="34" t="s">
        <v>72</v>
      </c>
      <c r="B4" s="35" t="s">
        <v>118</v>
      </c>
      <c r="C4" s="36" t="s">
        <v>73</v>
      </c>
      <c r="E4" s="16"/>
      <c r="F4" s="16"/>
    </row>
    <row r="5" spans="1:6" s="28" customFormat="1" ht="54.65" customHeight="1" x14ac:dyDescent="0.25">
      <c r="A5" s="37"/>
      <c r="B5" s="30" t="s">
        <v>6</v>
      </c>
      <c r="C5" s="38" t="s">
        <v>74</v>
      </c>
      <c r="E5" s="29"/>
      <c r="F5" s="29"/>
    </row>
    <row r="6" spans="1:6" s="15" customFormat="1" ht="54.65" customHeight="1" x14ac:dyDescent="0.25">
      <c r="A6" s="37"/>
      <c r="B6" s="30" t="s">
        <v>75</v>
      </c>
      <c r="C6" s="38" t="s">
        <v>76</v>
      </c>
      <c r="E6" s="16"/>
      <c r="F6" s="16"/>
    </row>
    <row r="7" spans="1:6" s="15" customFormat="1" ht="54.65" customHeight="1" x14ac:dyDescent="0.25">
      <c r="A7" s="37"/>
      <c r="B7" s="30" t="s">
        <v>92</v>
      </c>
      <c r="C7" s="38" t="s">
        <v>93</v>
      </c>
      <c r="E7" s="16"/>
      <c r="F7" s="16"/>
    </row>
    <row r="8" spans="1:6" s="15" customFormat="1" ht="54.65" customHeight="1" x14ac:dyDescent="0.25">
      <c r="A8" s="37"/>
      <c r="B8" s="30" t="s">
        <v>90</v>
      </c>
      <c r="C8" s="38" t="s">
        <v>91</v>
      </c>
      <c r="E8" s="16"/>
      <c r="F8" s="16"/>
    </row>
    <row r="9" spans="1:6" s="15" customFormat="1" ht="54.65" customHeight="1" x14ac:dyDescent="0.25">
      <c r="A9" s="37"/>
      <c r="B9" s="30" t="s">
        <v>7</v>
      </c>
      <c r="C9" s="38" t="s">
        <v>77</v>
      </c>
      <c r="E9" s="16"/>
      <c r="F9" s="16"/>
    </row>
    <row r="10" spans="1:6" s="15" customFormat="1" ht="54.65" customHeight="1" x14ac:dyDescent="0.25">
      <c r="A10" s="37"/>
      <c r="B10" s="30" t="s">
        <v>78</v>
      </c>
      <c r="C10" s="38" t="s">
        <v>112</v>
      </c>
      <c r="E10" s="16"/>
      <c r="F10" s="16"/>
    </row>
    <row r="11" spans="1:6" s="15" customFormat="1" ht="54.65" customHeight="1" x14ac:dyDescent="0.25">
      <c r="A11" s="37"/>
      <c r="B11" s="30" t="s">
        <v>94</v>
      </c>
      <c r="C11" s="38" t="s">
        <v>95</v>
      </c>
      <c r="E11" s="16"/>
      <c r="F11" s="16"/>
    </row>
    <row r="12" spans="1:6" s="15" customFormat="1" ht="54.65" customHeight="1" x14ac:dyDescent="0.25">
      <c r="A12" s="37"/>
      <c r="B12" s="30" t="s">
        <v>96</v>
      </c>
      <c r="C12" s="38" t="s">
        <v>115</v>
      </c>
      <c r="E12" s="16"/>
      <c r="F12" s="16"/>
    </row>
    <row r="13" spans="1:6" s="15" customFormat="1" ht="54.65" customHeight="1" x14ac:dyDescent="0.25">
      <c r="A13" s="37"/>
      <c r="B13" s="30" t="s">
        <v>79</v>
      </c>
      <c r="C13" s="38" t="s">
        <v>80</v>
      </c>
      <c r="E13" s="16"/>
      <c r="F13" s="16"/>
    </row>
    <row r="14" spans="1:6" s="15" customFormat="1" ht="54.65" customHeight="1" x14ac:dyDescent="0.25">
      <c r="A14" s="37"/>
      <c r="B14" s="30" t="s">
        <v>81</v>
      </c>
      <c r="C14" s="38" t="s">
        <v>82</v>
      </c>
      <c r="E14" s="16"/>
      <c r="F14" s="16"/>
    </row>
    <row r="15" spans="1:6" s="15" customFormat="1" ht="54.65" customHeight="1" x14ac:dyDescent="0.25">
      <c r="A15" s="37"/>
      <c r="B15" s="30" t="s">
        <v>8</v>
      </c>
      <c r="C15" s="38" t="s">
        <v>83</v>
      </c>
      <c r="E15" s="16"/>
      <c r="F15" s="16"/>
    </row>
    <row r="16" spans="1:6" s="15" customFormat="1" ht="54.65" customHeight="1" x14ac:dyDescent="0.25">
      <c r="A16" s="37"/>
      <c r="B16" s="30" t="s">
        <v>100</v>
      </c>
      <c r="C16" s="38" t="s">
        <v>113</v>
      </c>
      <c r="E16" s="16"/>
      <c r="F16" s="16"/>
    </row>
    <row r="17" spans="1:6" s="15" customFormat="1" ht="54.65" customHeight="1" x14ac:dyDescent="0.25">
      <c r="A17" s="37"/>
      <c r="B17" s="30" t="s">
        <v>99</v>
      </c>
      <c r="C17" s="38" t="s">
        <v>114</v>
      </c>
      <c r="E17" s="16"/>
      <c r="F17" s="16"/>
    </row>
    <row r="18" spans="1:6" s="15" customFormat="1" ht="54.65" customHeight="1" x14ac:dyDescent="0.25">
      <c r="A18" s="37"/>
      <c r="B18" s="30" t="s">
        <v>86</v>
      </c>
      <c r="C18" s="38" t="s">
        <v>87</v>
      </c>
      <c r="E18" s="16"/>
      <c r="F18" s="16"/>
    </row>
    <row r="19" spans="1:6" s="15" customFormat="1" ht="54.65" customHeight="1" x14ac:dyDescent="0.25">
      <c r="A19" s="37"/>
      <c r="B19" s="30" t="s">
        <v>84</v>
      </c>
      <c r="C19" s="38" t="s">
        <v>85</v>
      </c>
      <c r="E19" s="16"/>
      <c r="F19" s="16"/>
    </row>
    <row r="20" spans="1:6" s="15" customFormat="1" ht="54.65" customHeight="1" x14ac:dyDescent="0.25">
      <c r="A20" s="37"/>
      <c r="B20" s="30" t="s">
        <v>10</v>
      </c>
      <c r="C20" s="38" t="s">
        <v>89</v>
      </c>
      <c r="E20" s="16"/>
      <c r="F20" s="16"/>
    </row>
    <row r="21" spans="1:6" s="15" customFormat="1" ht="54.65" customHeight="1" x14ac:dyDescent="0.25">
      <c r="A21" s="37"/>
      <c r="B21" s="30" t="s">
        <v>9</v>
      </c>
      <c r="C21" s="38" t="s">
        <v>88</v>
      </c>
      <c r="E21" s="16"/>
      <c r="F21" s="16"/>
    </row>
    <row r="22" spans="1:6" s="15" customFormat="1" ht="54.65" customHeight="1" x14ac:dyDescent="0.25">
      <c r="A22" s="37"/>
      <c r="B22" s="30" t="s">
        <v>97</v>
      </c>
      <c r="C22" s="38" t="s">
        <v>98</v>
      </c>
      <c r="E22" s="16"/>
      <c r="F22" s="16"/>
    </row>
    <row r="23" spans="1:6" s="15" customFormat="1" ht="54.65" customHeight="1" x14ac:dyDescent="0.25">
      <c r="A23" s="7"/>
      <c r="B23" s="7"/>
      <c r="C23" s="7"/>
      <c r="E23" s="16"/>
      <c r="F23" s="16"/>
    </row>
    <row r="24" spans="1:6" s="15" customFormat="1" ht="54.65" customHeight="1" x14ac:dyDescent="0.25">
      <c r="A24" s="7"/>
      <c r="B24" s="7"/>
      <c r="C24" s="7"/>
      <c r="E24" s="16"/>
      <c r="F24" s="16"/>
    </row>
    <row r="25" spans="1:6" s="15" customFormat="1" ht="54.65" customHeight="1" x14ac:dyDescent="0.25">
      <c r="A25" s="7"/>
      <c r="B25" s="7"/>
      <c r="C25" s="7"/>
      <c r="E25" s="16"/>
      <c r="F25" s="16"/>
    </row>
    <row r="26" spans="1:6" s="15" customFormat="1" ht="54.65" customHeight="1" x14ac:dyDescent="0.25">
      <c r="A26" s="7"/>
      <c r="B26" s="7"/>
      <c r="C26" s="7"/>
      <c r="E26" s="16"/>
      <c r="F26" s="16"/>
    </row>
    <row r="27" spans="1:6" s="15" customFormat="1" ht="54.65" customHeight="1" x14ac:dyDescent="0.25">
      <c r="A27" s="7"/>
      <c r="B27" s="7"/>
      <c r="C27" s="7"/>
      <c r="E27" s="16"/>
      <c r="F27" s="16"/>
    </row>
    <row r="28" spans="1:6" ht="30.75" customHeight="1" x14ac:dyDescent="0.25"/>
  </sheetData>
  <sheetProtection algorithmName="SHA-512" hashValue="blqDHchxjUSFaO9mp4uEKdkfsXqftSkkj9ZmQVhGO0ptewolG+BMIJNmxCXmKNCEGtDTNcaLCSPjvaHCimI0lQ==" saltValue="GuNxl555yG00/giDl9plCg=="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6B93F9-3573-4DDE-95B4-D9092E12EDB7}">
  <sheetPr codeName="Sheet3"/>
  <dimension ref="A1:E63"/>
  <sheetViews>
    <sheetView zoomScale="85" zoomScaleNormal="85" workbookViewId="0">
      <selection activeCell="E48" sqref="E48"/>
    </sheetView>
  </sheetViews>
  <sheetFormatPr defaultColWidth="9.1796875" defaultRowHeight="12.5" x14ac:dyDescent="0.25"/>
  <cols>
    <col min="1" max="1" width="19.453125" style="81" customWidth="1"/>
    <col min="2" max="2" width="32.7265625" style="81" customWidth="1"/>
    <col min="3" max="16384" width="9.1796875" style="81"/>
  </cols>
  <sheetData>
    <row r="1" spans="1:5" ht="19.5" x14ac:dyDescent="0.25">
      <c r="A1" s="130" t="s">
        <v>193</v>
      </c>
    </row>
    <row r="2" spans="1:5" ht="19.5" x14ac:dyDescent="0.25">
      <c r="A2" s="130"/>
    </row>
    <row r="3" spans="1:5" ht="14.5" x14ac:dyDescent="0.25">
      <c r="A3" s="131" t="s">
        <v>194</v>
      </c>
    </row>
    <row r="4" spans="1:5" ht="14.5" x14ac:dyDescent="0.25">
      <c r="A4" s="132" t="s">
        <v>195</v>
      </c>
    </row>
    <row r="5" spans="1:5" ht="14.5" x14ac:dyDescent="0.25">
      <c r="A5" s="132" t="s">
        <v>196</v>
      </c>
    </row>
    <row r="6" spans="1:5" ht="14.5" x14ac:dyDescent="0.25">
      <c r="A6" s="132" t="s">
        <v>197</v>
      </c>
    </row>
    <row r="7" spans="1:5" ht="14.5" x14ac:dyDescent="0.25">
      <c r="A7" s="132" t="s">
        <v>198</v>
      </c>
    </row>
    <row r="8" spans="1:5" ht="14.5" x14ac:dyDescent="0.25">
      <c r="A8" s="133"/>
    </row>
    <row r="9" spans="1:5" x14ac:dyDescent="0.25">
      <c r="A9" s="134" t="s">
        <v>264</v>
      </c>
    </row>
    <row r="10" spans="1:5" x14ac:dyDescent="0.25">
      <c r="A10" s="134"/>
    </row>
    <row r="11" spans="1:5" ht="25.5" customHeight="1" x14ac:dyDescent="0.25">
      <c r="A11" s="135" t="s">
        <v>199</v>
      </c>
    </row>
    <row r="12" spans="1:5" ht="43.5" customHeight="1" x14ac:dyDescent="0.25">
      <c r="A12" s="131" t="s">
        <v>200</v>
      </c>
      <c r="D12" s="194" t="s">
        <v>265</v>
      </c>
      <c r="E12" s="194"/>
    </row>
    <row r="13" spans="1:5" ht="14.5" x14ac:dyDescent="0.25">
      <c r="A13" s="131" t="s">
        <v>201</v>
      </c>
    </row>
    <row r="14" spans="1:5" ht="14.5" x14ac:dyDescent="0.25">
      <c r="A14" s="131"/>
    </row>
    <row r="15" spans="1:5" ht="37.5" customHeight="1" x14ac:dyDescent="0.25">
      <c r="A15" s="135" t="s">
        <v>202</v>
      </c>
    </row>
    <row r="16" spans="1:5" ht="30.75" customHeight="1" x14ac:dyDescent="0.25">
      <c r="A16" s="133" t="s">
        <v>203</v>
      </c>
    </row>
    <row r="17" spans="1:1" ht="42" customHeight="1" x14ac:dyDescent="0.25">
      <c r="A17" s="133" t="s">
        <v>204</v>
      </c>
    </row>
    <row r="18" spans="1:1" ht="36" customHeight="1" x14ac:dyDescent="0.25">
      <c r="A18" s="133" t="s">
        <v>205</v>
      </c>
    </row>
    <row r="19" spans="1:1" ht="27.75" customHeight="1" x14ac:dyDescent="0.25">
      <c r="A19" s="135" t="s">
        <v>206</v>
      </c>
    </row>
    <row r="20" spans="1:1" s="133" customFormat="1" ht="24" customHeight="1" x14ac:dyDescent="0.25">
      <c r="A20" s="133" t="s">
        <v>207</v>
      </c>
    </row>
    <row r="21" spans="1:1" s="133" customFormat="1" ht="20.25" customHeight="1" x14ac:dyDescent="0.25">
      <c r="A21" s="133" t="s">
        <v>208</v>
      </c>
    </row>
    <row r="22" spans="1:1" s="133" customFormat="1" ht="25.5" customHeight="1" x14ac:dyDescent="0.25">
      <c r="A22" s="133" t="s">
        <v>209</v>
      </c>
    </row>
    <row r="23" spans="1:1" s="133" customFormat="1" ht="27" customHeight="1" x14ac:dyDescent="0.25">
      <c r="A23" s="133" t="s">
        <v>210</v>
      </c>
    </row>
    <row r="24" spans="1:1" s="133" customFormat="1" ht="14.5" x14ac:dyDescent="0.25"/>
    <row r="25" spans="1:1" s="133" customFormat="1" ht="14.5" x14ac:dyDescent="0.25">
      <c r="A25" s="133" t="s">
        <v>211</v>
      </c>
    </row>
    <row r="26" spans="1:1" s="133" customFormat="1" ht="14.5" x14ac:dyDescent="0.25"/>
    <row r="27" spans="1:1" s="133" customFormat="1" ht="14.5" x14ac:dyDescent="0.25">
      <c r="A27" s="136" t="s">
        <v>212</v>
      </c>
    </row>
    <row r="28" spans="1:1" s="133" customFormat="1" ht="29.25" customHeight="1" x14ac:dyDescent="0.25">
      <c r="A28" s="133" t="s">
        <v>213</v>
      </c>
    </row>
    <row r="29" spans="1:1" s="133" customFormat="1" ht="29.25" customHeight="1" x14ac:dyDescent="0.25">
      <c r="A29" s="133" t="s">
        <v>214</v>
      </c>
    </row>
    <row r="30" spans="1:1" s="133" customFormat="1" ht="23.25" customHeight="1" x14ac:dyDescent="0.25">
      <c r="A30" s="133" t="s">
        <v>215</v>
      </c>
    </row>
    <row r="31" spans="1:1" s="133" customFormat="1" ht="29.25" customHeight="1" x14ac:dyDescent="0.25">
      <c r="A31" s="133" t="s">
        <v>216</v>
      </c>
    </row>
    <row r="32" spans="1:1" s="133" customFormat="1" ht="29.25" customHeight="1" x14ac:dyDescent="0.25">
      <c r="A32" s="133" t="s">
        <v>217</v>
      </c>
    </row>
    <row r="33" spans="1:2" s="133" customFormat="1" ht="29.25" customHeight="1" x14ac:dyDescent="0.25">
      <c r="B33" s="133" t="s">
        <v>218</v>
      </c>
    </row>
    <row r="34" spans="1:2" s="133" customFormat="1" ht="29.25" customHeight="1" x14ac:dyDescent="0.25">
      <c r="B34" s="133" t="s">
        <v>219</v>
      </c>
    </row>
    <row r="35" spans="1:2" s="133" customFormat="1" ht="29.25" customHeight="1" x14ac:dyDescent="0.25">
      <c r="A35" s="133" t="s">
        <v>220</v>
      </c>
    </row>
    <row r="36" spans="1:2" s="133" customFormat="1" ht="29.25" customHeight="1" x14ac:dyDescent="0.25">
      <c r="A36" s="133" t="s">
        <v>221</v>
      </c>
    </row>
    <row r="37" spans="1:2" s="133" customFormat="1" ht="29.25" customHeight="1" x14ac:dyDescent="0.25">
      <c r="A37" s="133" t="s">
        <v>222</v>
      </c>
    </row>
    <row r="38" spans="1:2" s="133" customFormat="1" ht="29.25" customHeight="1" x14ac:dyDescent="0.25">
      <c r="A38" s="133" t="s">
        <v>223</v>
      </c>
    </row>
    <row r="39" spans="1:2" ht="19.5" customHeight="1" x14ac:dyDescent="0.25">
      <c r="A39" s="137" t="s">
        <v>224</v>
      </c>
    </row>
    <row r="41" spans="1:2" ht="14.5" x14ac:dyDescent="0.25">
      <c r="A41" s="136" t="s">
        <v>266</v>
      </c>
    </row>
    <row r="42" spans="1:2" s="133" customFormat="1" ht="29.25" customHeight="1" x14ac:dyDescent="0.25">
      <c r="A42" s="133" t="s">
        <v>267</v>
      </c>
    </row>
    <row r="43" spans="1:2" s="133" customFormat="1" ht="29.25" customHeight="1" x14ac:dyDescent="0.25">
      <c r="A43" s="133" t="s">
        <v>268</v>
      </c>
    </row>
    <row r="44" spans="1:2" s="133" customFormat="1" ht="29.25" customHeight="1" x14ac:dyDescent="0.25">
      <c r="A44" s="133" t="s">
        <v>269</v>
      </c>
    </row>
    <row r="45" spans="1:2" s="133" customFormat="1" ht="29.25" customHeight="1" x14ac:dyDescent="0.25">
      <c r="B45" s="133" t="s">
        <v>270</v>
      </c>
    </row>
    <row r="46" spans="1:2" s="133" customFormat="1" ht="29.25" customHeight="1" x14ac:dyDescent="0.25">
      <c r="A46" s="133" t="s">
        <v>271</v>
      </c>
    </row>
    <row r="47" spans="1:2" s="133" customFormat="1" ht="29.25" customHeight="1" x14ac:dyDescent="0.25">
      <c r="A47" s="133" t="s">
        <v>272</v>
      </c>
    </row>
    <row r="48" spans="1:2" s="133" customFormat="1" ht="29.25" customHeight="1" x14ac:dyDescent="0.25">
      <c r="A48" s="133" t="s">
        <v>273</v>
      </c>
    </row>
    <row r="49" spans="1:2" s="133" customFormat="1" ht="29.25" customHeight="1" x14ac:dyDescent="0.25">
      <c r="B49" s="133" t="s">
        <v>274</v>
      </c>
    </row>
    <row r="50" spans="1:2" s="133" customFormat="1" ht="29.25" customHeight="1" x14ac:dyDescent="0.25"/>
    <row r="51" spans="1:2" ht="33" customHeight="1" x14ac:dyDescent="0.25">
      <c r="A51" s="135" t="s">
        <v>225</v>
      </c>
    </row>
    <row r="52" spans="1:2" s="133" customFormat="1" ht="29.25" customHeight="1" x14ac:dyDescent="0.25">
      <c r="A52" s="133" t="s">
        <v>226</v>
      </c>
    </row>
    <row r="53" spans="1:2" s="133" customFormat="1" ht="29.25" customHeight="1" x14ac:dyDescent="0.25">
      <c r="A53" s="133" t="s">
        <v>227</v>
      </c>
    </row>
    <row r="54" spans="1:2" s="133" customFormat="1" ht="29.25" customHeight="1" x14ac:dyDescent="0.25">
      <c r="A54" s="133" t="s">
        <v>228</v>
      </c>
    </row>
    <row r="55" spans="1:2" s="133" customFormat="1" ht="29.25" customHeight="1" x14ac:dyDescent="0.25">
      <c r="A55" s="133" t="s">
        <v>229</v>
      </c>
    </row>
    <row r="56" spans="1:2" s="133" customFormat="1" ht="29.25" customHeight="1" x14ac:dyDescent="0.25">
      <c r="A56" s="133" t="s">
        <v>230</v>
      </c>
    </row>
    <row r="57" spans="1:2" s="133" customFormat="1" ht="29.25" customHeight="1" x14ac:dyDescent="0.25">
      <c r="B57" s="133" t="s">
        <v>231</v>
      </c>
    </row>
    <row r="58" spans="1:2" s="133" customFormat="1" ht="29.25" customHeight="1" x14ac:dyDescent="0.25">
      <c r="B58" s="133" t="s">
        <v>232</v>
      </c>
    </row>
    <row r="59" spans="1:2" s="133" customFormat="1" ht="29.25" customHeight="1" x14ac:dyDescent="0.25">
      <c r="B59" s="133" t="s">
        <v>233</v>
      </c>
    </row>
    <row r="60" spans="1:2" s="133" customFormat="1" ht="29.25" customHeight="1" x14ac:dyDescent="0.25">
      <c r="A60" s="133" t="s">
        <v>234</v>
      </c>
    </row>
    <row r="61" spans="1:2" s="133" customFormat="1" ht="29.25" customHeight="1" x14ac:dyDescent="0.25"/>
    <row r="62" spans="1:2" s="133" customFormat="1" ht="29.25" customHeight="1" x14ac:dyDescent="0.25"/>
    <row r="63" spans="1:2" s="133" customFormat="1" ht="29.25" customHeight="1" x14ac:dyDescent="0.25"/>
  </sheetData>
  <sheetProtection algorithmName="SHA-512" hashValue="tBduDWteozX09IW/hqUZ0vNM1SfkMNXm2btuhLSWCaGcLldGfn669EPgPIBLeLyR1fLImkYXPhV3Re1xUUXong==" saltValue="KBNTdAovXDjtsUBTlfwe2Q==" spinCount="100000" sheet="1" objects="1" scenarios="1"/>
  <mergeCells count="1">
    <mergeCell ref="D12:E12"/>
  </mergeCells>
  <hyperlinks>
    <hyperlink ref="A9" r:id="rId1" display="mailto:PMRIndicators@oecd.org" xr:uid="{310E3D6B-A83E-4F0B-9AEF-BD1239C320A2}"/>
  </hyperlinks>
  <pageMargins left="0.7" right="0.7" top="0.75" bottom="0.75" header="0.3" footer="0.3"/>
  <pageSetup orientation="portrait" horizontalDpi="4294967293" verticalDpi="0" r:id="rId2"/>
  <headerFooter>
    <oddFooter>&amp;C_x000D_&amp;1#&amp;"Calibri"&amp;10&amp;K0000FF Restricted Use - À usage restreint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AV300"/>
  <sheetViews>
    <sheetView tabSelected="1" zoomScale="85" zoomScaleNormal="85" workbookViewId="0">
      <pane xSplit="8" ySplit="4" topLeftCell="I5" activePane="bottomRight" state="frozen"/>
      <selection pane="topRight" activeCell="I1" sqref="I1"/>
      <selection pane="bottomLeft" activeCell="A5" sqref="A5"/>
      <selection pane="bottomRight" activeCell="D1" sqref="D1"/>
    </sheetView>
  </sheetViews>
  <sheetFormatPr defaultRowHeight="12.5" x14ac:dyDescent="0.25"/>
  <cols>
    <col min="1" max="1" width="10" style="80" hidden="1" customWidth="1"/>
    <col min="2" max="2" width="6.1796875" style="80" hidden="1" customWidth="1"/>
    <col min="3" max="3" width="11.26953125" style="80" hidden="1" customWidth="1"/>
    <col min="4" max="5" width="3.54296875" style="8" customWidth="1"/>
    <col min="6" max="6" width="4.54296875" style="8" customWidth="1"/>
    <col min="7" max="7" width="3.54296875" style="8" customWidth="1"/>
    <col min="8" max="8" width="69.26953125" style="8" customWidth="1"/>
    <col min="9" max="9" width="60.26953125" style="18" customWidth="1"/>
    <col min="10" max="10" width="36" style="43" hidden="1" customWidth="1"/>
    <col min="11" max="11" width="33.453125" style="43" hidden="1" customWidth="1"/>
    <col min="12" max="12" width="35.453125" style="43" hidden="1" customWidth="1"/>
    <col min="13" max="13" width="38.1796875" style="43" hidden="1" customWidth="1"/>
    <col min="14" max="14" width="26.7265625" style="43" hidden="1" customWidth="1"/>
    <col min="15" max="15" width="42.7265625" style="43" hidden="1" customWidth="1"/>
    <col min="16" max="16" width="72.7265625" style="43" hidden="1" customWidth="1"/>
    <col min="17" max="17" width="40.7265625" style="45" hidden="1" customWidth="1"/>
    <col min="18" max="18" width="19.81640625" style="43" hidden="1" customWidth="1"/>
    <col min="19" max="19" width="14.26953125" style="45" hidden="1" customWidth="1"/>
    <col min="20" max="20" width="19.81640625" style="43" hidden="1" customWidth="1"/>
    <col min="21" max="21" width="14.26953125" style="45" hidden="1" customWidth="1"/>
    <col min="22" max="22" width="15" style="43" hidden="1" customWidth="1"/>
    <col min="23" max="23" width="14" style="54" hidden="1" customWidth="1"/>
    <col min="24" max="27" width="13.81640625" style="43" hidden="1" customWidth="1"/>
    <col min="28" max="28" width="72.6328125" style="54" customWidth="1"/>
    <col min="29" max="29" width="40.6328125" style="54" customWidth="1"/>
    <col min="30" max="30" width="14.1796875" style="54" hidden="1" customWidth="1"/>
    <col min="31" max="31" width="13.26953125" style="54" hidden="1" customWidth="1"/>
    <col min="32" max="32" width="15.26953125" style="54" hidden="1" customWidth="1"/>
    <col min="33" max="33" width="12.54296875" style="54" hidden="1" customWidth="1"/>
    <col min="34" max="34" width="15.26953125" style="55" hidden="1" customWidth="1"/>
    <col min="35" max="35" width="19.54296875" style="56" hidden="1" customWidth="1"/>
    <col min="36" max="36" width="13.26953125" style="56" hidden="1" customWidth="1"/>
    <col min="37" max="37" width="13.453125" style="56" hidden="1" customWidth="1"/>
    <col min="38" max="38" width="12.54296875" style="56" hidden="1" customWidth="1"/>
    <col min="39" max="39" width="12.1796875" style="56" hidden="1" customWidth="1"/>
    <col min="40" max="40" width="17.81640625" style="56" hidden="1" customWidth="1"/>
    <col min="41" max="41" width="16.453125" style="56" hidden="1" customWidth="1"/>
    <col min="42" max="42" width="12.453125" style="56" hidden="1" customWidth="1"/>
    <col min="43" max="43" width="19.26953125" style="56" hidden="1" customWidth="1"/>
    <col min="44" max="48" width="9.1796875" style="8" hidden="1" customWidth="1"/>
    <col min="49" max="226" width="9.1796875" style="8"/>
    <col min="227" max="229" width="9.1796875" style="8" customWidth="1"/>
    <col min="230" max="232" width="3.81640625" style="8" customWidth="1"/>
    <col min="233" max="233" width="9.1796875" style="8" customWidth="1"/>
    <col min="234" max="237" width="3.54296875" style="8" customWidth="1"/>
    <col min="238" max="238" width="60.54296875" style="8" customWidth="1"/>
    <col min="239" max="241" width="7.7265625" style="8" customWidth="1"/>
    <col min="242" max="242" width="29.7265625" style="8" customWidth="1"/>
    <col min="243" max="243" width="8.7265625" style="8" customWidth="1"/>
    <col min="244" max="244" width="31.7265625" style="8" customWidth="1"/>
    <col min="245" max="247" width="9.1796875" style="8"/>
    <col min="248" max="248" width="9.1796875" style="8" customWidth="1"/>
    <col min="249" max="482" width="9.1796875" style="8"/>
    <col min="483" max="485" width="9.1796875" style="8" customWidth="1"/>
    <col min="486" max="488" width="3.81640625" style="8" customWidth="1"/>
    <col min="489" max="489" width="9.1796875" style="8" customWidth="1"/>
    <col min="490" max="493" width="3.54296875" style="8" customWidth="1"/>
    <col min="494" max="494" width="60.54296875" style="8" customWidth="1"/>
    <col min="495" max="497" width="7.7265625" style="8" customWidth="1"/>
    <col min="498" max="498" width="29.7265625" style="8" customWidth="1"/>
    <col min="499" max="499" width="8.7265625" style="8" customWidth="1"/>
    <col min="500" max="500" width="31.7265625" style="8" customWidth="1"/>
    <col min="501" max="503" width="9.1796875" style="8"/>
    <col min="504" max="504" width="9.1796875" style="8" customWidth="1"/>
    <col min="505" max="738" width="9.1796875" style="8"/>
    <col min="739" max="741" width="9.1796875" style="8" customWidth="1"/>
    <col min="742" max="744" width="3.81640625" style="8" customWidth="1"/>
    <col min="745" max="745" width="9.1796875" style="8" customWidth="1"/>
    <col min="746" max="749" width="3.54296875" style="8" customWidth="1"/>
    <col min="750" max="750" width="60.54296875" style="8" customWidth="1"/>
    <col min="751" max="753" width="7.7265625" style="8" customWidth="1"/>
    <col min="754" max="754" width="29.7265625" style="8" customWidth="1"/>
    <col min="755" max="755" width="8.7265625" style="8" customWidth="1"/>
    <col min="756" max="756" width="31.7265625" style="8" customWidth="1"/>
    <col min="757" max="759" width="9.1796875" style="8"/>
    <col min="760" max="760" width="9.1796875" style="8" customWidth="1"/>
    <col min="761" max="994" width="9.1796875" style="8"/>
    <col min="995" max="997" width="9.1796875" style="8" customWidth="1"/>
    <col min="998" max="1000" width="3.81640625" style="8" customWidth="1"/>
    <col min="1001" max="1001" width="9.1796875" style="8" customWidth="1"/>
    <col min="1002" max="1005" width="3.54296875" style="8" customWidth="1"/>
    <col min="1006" max="1006" width="60.54296875" style="8" customWidth="1"/>
    <col min="1007" max="1009" width="7.7265625" style="8" customWidth="1"/>
    <col min="1010" max="1010" width="29.7265625" style="8" customWidth="1"/>
    <col min="1011" max="1011" width="8.7265625" style="8" customWidth="1"/>
    <col min="1012" max="1012" width="31.7265625" style="8" customWidth="1"/>
    <col min="1013" max="1015" width="9.1796875" style="8"/>
    <col min="1016" max="1016" width="9.1796875" style="8" customWidth="1"/>
    <col min="1017" max="1250" width="9.1796875" style="8"/>
    <col min="1251" max="1253" width="9.1796875" style="8" customWidth="1"/>
    <col min="1254" max="1256" width="3.81640625" style="8" customWidth="1"/>
    <col min="1257" max="1257" width="9.1796875" style="8" customWidth="1"/>
    <col min="1258" max="1261" width="3.54296875" style="8" customWidth="1"/>
    <col min="1262" max="1262" width="60.54296875" style="8" customWidth="1"/>
    <col min="1263" max="1265" width="7.7265625" style="8" customWidth="1"/>
    <col min="1266" max="1266" width="29.7265625" style="8" customWidth="1"/>
    <col min="1267" max="1267" width="8.7265625" style="8" customWidth="1"/>
    <col min="1268" max="1268" width="31.7265625" style="8" customWidth="1"/>
    <col min="1269" max="1271" width="9.1796875" style="8"/>
    <col min="1272" max="1272" width="9.1796875" style="8" customWidth="1"/>
    <col min="1273" max="1506" width="9.1796875" style="8"/>
    <col min="1507" max="1509" width="9.1796875" style="8" customWidth="1"/>
    <col min="1510" max="1512" width="3.81640625" style="8" customWidth="1"/>
    <col min="1513" max="1513" width="9.1796875" style="8" customWidth="1"/>
    <col min="1514" max="1517" width="3.54296875" style="8" customWidth="1"/>
    <col min="1518" max="1518" width="60.54296875" style="8" customWidth="1"/>
    <col min="1519" max="1521" width="7.7265625" style="8" customWidth="1"/>
    <col min="1522" max="1522" width="29.7265625" style="8" customWidth="1"/>
    <col min="1523" max="1523" width="8.7265625" style="8" customWidth="1"/>
    <col min="1524" max="1524" width="31.7265625" style="8" customWidth="1"/>
    <col min="1525" max="1527" width="9.1796875" style="8"/>
    <col min="1528" max="1528" width="9.1796875" style="8" customWidth="1"/>
    <col min="1529" max="1762" width="9.1796875" style="8"/>
    <col min="1763" max="1765" width="9.1796875" style="8" customWidth="1"/>
    <col min="1766" max="1768" width="3.81640625" style="8" customWidth="1"/>
    <col min="1769" max="1769" width="9.1796875" style="8" customWidth="1"/>
    <col min="1770" max="1773" width="3.54296875" style="8" customWidth="1"/>
    <col min="1774" max="1774" width="60.54296875" style="8" customWidth="1"/>
    <col min="1775" max="1777" width="7.7265625" style="8" customWidth="1"/>
    <col min="1778" max="1778" width="29.7265625" style="8" customWidth="1"/>
    <col min="1779" max="1779" width="8.7265625" style="8" customWidth="1"/>
    <col min="1780" max="1780" width="31.7265625" style="8" customWidth="1"/>
    <col min="1781" max="1783" width="9.1796875" style="8"/>
    <col min="1784" max="1784" width="9.1796875" style="8" customWidth="1"/>
    <col min="1785" max="2018" width="9.1796875" style="8"/>
    <col min="2019" max="2021" width="9.1796875" style="8" customWidth="1"/>
    <col min="2022" max="2024" width="3.81640625" style="8" customWidth="1"/>
    <col min="2025" max="2025" width="9.1796875" style="8" customWidth="1"/>
    <col min="2026" max="2029" width="3.54296875" style="8" customWidth="1"/>
    <col min="2030" max="2030" width="60.54296875" style="8" customWidth="1"/>
    <col min="2031" max="2033" width="7.7265625" style="8" customWidth="1"/>
    <col min="2034" max="2034" width="29.7265625" style="8" customWidth="1"/>
    <col min="2035" max="2035" width="8.7265625" style="8" customWidth="1"/>
    <col min="2036" max="2036" width="31.7265625" style="8" customWidth="1"/>
    <col min="2037" max="2039" width="9.1796875" style="8"/>
    <col min="2040" max="2040" width="9.1796875" style="8" customWidth="1"/>
    <col min="2041" max="2274" width="9.1796875" style="8"/>
    <col min="2275" max="2277" width="9.1796875" style="8" customWidth="1"/>
    <col min="2278" max="2280" width="3.81640625" style="8" customWidth="1"/>
    <col min="2281" max="2281" width="9.1796875" style="8" customWidth="1"/>
    <col min="2282" max="2285" width="3.54296875" style="8" customWidth="1"/>
    <col min="2286" max="2286" width="60.54296875" style="8" customWidth="1"/>
    <col min="2287" max="2289" width="7.7265625" style="8" customWidth="1"/>
    <col min="2290" max="2290" width="29.7265625" style="8" customWidth="1"/>
    <col min="2291" max="2291" width="8.7265625" style="8" customWidth="1"/>
    <col min="2292" max="2292" width="31.7265625" style="8" customWidth="1"/>
    <col min="2293" max="2295" width="9.1796875" style="8"/>
    <col min="2296" max="2296" width="9.1796875" style="8" customWidth="1"/>
    <col min="2297" max="2530" width="9.1796875" style="8"/>
    <col min="2531" max="2533" width="9.1796875" style="8" customWidth="1"/>
    <col min="2534" max="2536" width="3.81640625" style="8" customWidth="1"/>
    <col min="2537" max="2537" width="9.1796875" style="8" customWidth="1"/>
    <col min="2538" max="2541" width="3.54296875" style="8" customWidth="1"/>
    <col min="2542" max="2542" width="60.54296875" style="8" customWidth="1"/>
    <col min="2543" max="2545" width="7.7265625" style="8" customWidth="1"/>
    <col min="2546" max="2546" width="29.7265625" style="8" customWidth="1"/>
    <col min="2547" max="2547" width="8.7265625" style="8" customWidth="1"/>
    <col min="2548" max="2548" width="31.7265625" style="8" customWidth="1"/>
    <col min="2549" max="2551" width="9.1796875" style="8"/>
    <col min="2552" max="2552" width="9.1796875" style="8" customWidth="1"/>
    <col min="2553" max="2786" width="9.1796875" style="8"/>
    <col min="2787" max="2789" width="9.1796875" style="8" customWidth="1"/>
    <col min="2790" max="2792" width="3.81640625" style="8" customWidth="1"/>
    <col min="2793" max="2793" width="9.1796875" style="8" customWidth="1"/>
    <col min="2794" max="2797" width="3.54296875" style="8" customWidth="1"/>
    <col min="2798" max="2798" width="60.54296875" style="8" customWidth="1"/>
    <col min="2799" max="2801" width="7.7265625" style="8" customWidth="1"/>
    <col min="2802" max="2802" width="29.7265625" style="8" customWidth="1"/>
    <col min="2803" max="2803" width="8.7265625" style="8" customWidth="1"/>
    <col min="2804" max="2804" width="31.7265625" style="8" customWidth="1"/>
    <col min="2805" max="2807" width="9.1796875" style="8"/>
    <col min="2808" max="2808" width="9.1796875" style="8" customWidth="1"/>
    <col min="2809" max="3042" width="9.1796875" style="8"/>
    <col min="3043" max="3045" width="9.1796875" style="8" customWidth="1"/>
    <col min="3046" max="3048" width="3.81640625" style="8" customWidth="1"/>
    <col min="3049" max="3049" width="9.1796875" style="8" customWidth="1"/>
    <col min="3050" max="3053" width="3.54296875" style="8" customWidth="1"/>
    <col min="3054" max="3054" width="60.54296875" style="8" customWidth="1"/>
    <col min="3055" max="3057" width="7.7265625" style="8" customWidth="1"/>
    <col min="3058" max="3058" width="29.7265625" style="8" customWidth="1"/>
    <col min="3059" max="3059" width="8.7265625" style="8" customWidth="1"/>
    <col min="3060" max="3060" width="31.7265625" style="8" customWidth="1"/>
    <col min="3061" max="3063" width="9.1796875" style="8"/>
    <col min="3064" max="3064" width="9.1796875" style="8" customWidth="1"/>
    <col min="3065" max="3298" width="9.1796875" style="8"/>
    <col min="3299" max="3301" width="9.1796875" style="8" customWidth="1"/>
    <col min="3302" max="3304" width="3.81640625" style="8" customWidth="1"/>
    <col min="3305" max="3305" width="9.1796875" style="8" customWidth="1"/>
    <col min="3306" max="3309" width="3.54296875" style="8" customWidth="1"/>
    <col min="3310" max="3310" width="60.54296875" style="8" customWidth="1"/>
    <col min="3311" max="3313" width="7.7265625" style="8" customWidth="1"/>
    <col min="3314" max="3314" width="29.7265625" style="8" customWidth="1"/>
    <col min="3315" max="3315" width="8.7265625" style="8" customWidth="1"/>
    <col min="3316" max="3316" width="31.7265625" style="8" customWidth="1"/>
    <col min="3317" max="3319" width="9.1796875" style="8"/>
    <col min="3320" max="3320" width="9.1796875" style="8" customWidth="1"/>
    <col min="3321" max="3554" width="9.1796875" style="8"/>
    <col min="3555" max="3557" width="9.1796875" style="8" customWidth="1"/>
    <col min="3558" max="3560" width="3.81640625" style="8" customWidth="1"/>
    <col min="3561" max="3561" width="9.1796875" style="8" customWidth="1"/>
    <col min="3562" max="3565" width="3.54296875" style="8" customWidth="1"/>
    <col min="3566" max="3566" width="60.54296875" style="8" customWidth="1"/>
    <col min="3567" max="3569" width="7.7265625" style="8" customWidth="1"/>
    <col min="3570" max="3570" width="29.7265625" style="8" customWidth="1"/>
    <col min="3571" max="3571" width="8.7265625" style="8" customWidth="1"/>
    <col min="3572" max="3572" width="31.7265625" style="8" customWidth="1"/>
    <col min="3573" max="3575" width="9.1796875" style="8"/>
    <col min="3576" max="3576" width="9.1796875" style="8" customWidth="1"/>
    <col min="3577" max="3810" width="9.1796875" style="8"/>
    <col min="3811" max="3813" width="9.1796875" style="8" customWidth="1"/>
    <col min="3814" max="3816" width="3.81640625" style="8" customWidth="1"/>
    <col min="3817" max="3817" width="9.1796875" style="8" customWidth="1"/>
    <col min="3818" max="3821" width="3.54296875" style="8" customWidth="1"/>
    <col min="3822" max="3822" width="60.54296875" style="8" customWidth="1"/>
    <col min="3823" max="3825" width="7.7265625" style="8" customWidth="1"/>
    <col min="3826" max="3826" width="29.7265625" style="8" customWidth="1"/>
    <col min="3827" max="3827" width="8.7265625" style="8" customWidth="1"/>
    <col min="3828" max="3828" width="31.7265625" style="8" customWidth="1"/>
    <col min="3829" max="3831" width="9.1796875" style="8"/>
    <col min="3832" max="3832" width="9.1796875" style="8" customWidth="1"/>
    <col min="3833" max="4066" width="9.1796875" style="8"/>
    <col min="4067" max="4069" width="9.1796875" style="8" customWidth="1"/>
    <col min="4070" max="4072" width="3.81640625" style="8" customWidth="1"/>
    <col min="4073" max="4073" width="9.1796875" style="8" customWidth="1"/>
    <col min="4074" max="4077" width="3.54296875" style="8" customWidth="1"/>
    <col min="4078" max="4078" width="60.54296875" style="8" customWidth="1"/>
    <col min="4079" max="4081" width="7.7265625" style="8" customWidth="1"/>
    <col min="4082" max="4082" width="29.7265625" style="8" customWidth="1"/>
    <col min="4083" max="4083" width="8.7265625" style="8" customWidth="1"/>
    <col min="4084" max="4084" width="31.7265625" style="8" customWidth="1"/>
    <col min="4085" max="4087" width="9.1796875" style="8"/>
    <col min="4088" max="4088" width="9.1796875" style="8" customWidth="1"/>
    <col min="4089" max="4322" width="9.1796875" style="8"/>
    <col min="4323" max="4325" width="9.1796875" style="8" customWidth="1"/>
    <col min="4326" max="4328" width="3.81640625" style="8" customWidth="1"/>
    <col min="4329" max="4329" width="9.1796875" style="8" customWidth="1"/>
    <col min="4330" max="4333" width="3.54296875" style="8" customWidth="1"/>
    <col min="4334" max="4334" width="60.54296875" style="8" customWidth="1"/>
    <col min="4335" max="4337" width="7.7265625" style="8" customWidth="1"/>
    <col min="4338" max="4338" width="29.7265625" style="8" customWidth="1"/>
    <col min="4339" max="4339" width="8.7265625" style="8" customWidth="1"/>
    <col min="4340" max="4340" width="31.7265625" style="8" customWidth="1"/>
    <col min="4341" max="4343" width="9.1796875" style="8"/>
    <col min="4344" max="4344" width="9.1796875" style="8" customWidth="1"/>
    <col min="4345" max="4578" width="9.1796875" style="8"/>
    <col min="4579" max="4581" width="9.1796875" style="8" customWidth="1"/>
    <col min="4582" max="4584" width="3.81640625" style="8" customWidth="1"/>
    <col min="4585" max="4585" width="9.1796875" style="8" customWidth="1"/>
    <col min="4586" max="4589" width="3.54296875" style="8" customWidth="1"/>
    <col min="4590" max="4590" width="60.54296875" style="8" customWidth="1"/>
    <col min="4591" max="4593" width="7.7265625" style="8" customWidth="1"/>
    <col min="4594" max="4594" width="29.7265625" style="8" customWidth="1"/>
    <col min="4595" max="4595" width="8.7265625" style="8" customWidth="1"/>
    <col min="4596" max="4596" width="31.7265625" style="8" customWidth="1"/>
    <col min="4597" max="4599" width="9.1796875" style="8"/>
    <col min="4600" max="4600" width="9.1796875" style="8" customWidth="1"/>
    <col min="4601" max="4834" width="9.1796875" style="8"/>
    <col min="4835" max="4837" width="9.1796875" style="8" customWidth="1"/>
    <col min="4838" max="4840" width="3.81640625" style="8" customWidth="1"/>
    <col min="4841" max="4841" width="9.1796875" style="8" customWidth="1"/>
    <col min="4842" max="4845" width="3.54296875" style="8" customWidth="1"/>
    <col min="4846" max="4846" width="60.54296875" style="8" customWidth="1"/>
    <col min="4847" max="4849" width="7.7265625" style="8" customWidth="1"/>
    <col min="4850" max="4850" width="29.7265625" style="8" customWidth="1"/>
    <col min="4851" max="4851" width="8.7265625" style="8" customWidth="1"/>
    <col min="4852" max="4852" width="31.7265625" style="8" customWidth="1"/>
    <col min="4853" max="4855" width="9.1796875" style="8"/>
    <col min="4856" max="4856" width="9.1796875" style="8" customWidth="1"/>
    <col min="4857" max="5090" width="9.1796875" style="8"/>
    <col min="5091" max="5093" width="9.1796875" style="8" customWidth="1"/>
    <col min="5094" max="5096" width="3.81640625" style="8" customWidth="1"/>
    <col min="5097" max="5097" width="9.1796875" style="8" customWidth="1"/>
    <col min="5098" max="5101" width="3.54296875" style="8" customWidth="1"/>
    <col min="5102" max="5102" width="60.54296875" style="8" customWidth="1"/>
    <col min="5103" max="5105" width="7.7265625" style="8" customWidth="1"/>
    <col min="5106" max="5106" width="29.7265625" style="8" customWidth="1"/>
    <col min="5107" max="5107" width="8.7265625" style="8" customWidth="1"/>
    <col min="5108" max="5108" width="31.7265625" style="8" customWidth="1"/>
    <col min="5109" max="5111" width="9.1796875" style="8"/>
    <col min="5112" max="5112" width="9.1796875" style="8" customWidth="1"/>
    <col min="5113" max="5346" width="9.1796875" style="8"/>
    <col min="5347" max="5349" width="9.1796875" style="8" customWidth="1"/>
    <col min="5350" max="5352" width="3.81640625" style="8" customWidth="1"/>
    <col min="5353" max="5353" width="9.1796875" style="8" customWidth="1"/>
    <col min="5354" max="5357" width="3.54296875" style="8" customWidth="1"/>
    <col min="5358" max="5358" width="60.54296875" style="8" customWidth="1"/>
    <col min="5359" max="5361" width="7.7265625" style="8" customWidth="1"/>
    <col min="5362" max="5362" width="29.7265625" style="8" customWidth="1"/>
    <col min="5363" max="5363" width="8.7265625" style="8" customWidth="1"/>
    <col min="5364" max="5364" width="31.7265625" style="8" customWidth="1"/>
    <col min="5365" max="5367" width="9.1796875" style="8"/>
    <col min="5368" max="5368" width="9.1796875" style="8" customWidth="1"/>
    <col min="5369" max="5602" width="9.1796875" style="8"/>
    <col min="5603" max="5605" width="9.1796875" style="8" customWidth="1"/>
    <col min="5606" max="5608" width="3.81640625" style="8" customWidth="1"/>
    <col min="5609" max="5609" width="9.1796875" style="8" customWidth="1"/>
    <col min="5610" max="5613" width="3.54296875" style="8" customWidth="1"/>
    <col min="5614" max="5614" width="60.54296875" style="8" customWidth="1"/>
    <col min="5615" max="5617" width="7.7265625" style="8" customWidth="1"/>
    <col min="5618" max="5618" width="29.7265625" style="8" customWidth="1"/>
    <col min="5619" max="5619" width="8.7265625" style="8" customWidth="1"/>
    <col min="5620" max="5620" width="31.7265625" style="8" customWidth="1"/>
    <col min="5621" max="5623" width="9.1796875" style="8"/>
    <col min="5624" max="5624" width="9.1796875" style="8" customWidth="1"/>
    <col min="5625" max="5858" width="9.1796875" style="8"/>
    <col min="5859" max="5861" width="9.1796875" style="8" customWidth="1"/>
    <col min="5862" max="5864" width="3.81640625" style="8" customWidth="1"/>
    <col min="5865" max="5865" width="9.1796875" style="8" customWidth="1"/>
    <col min="5866" max="5869" width="3.54296875" style="8" customWidth="1"/>
    <col min="5870" max="5870" width="60.54296875" style="8" customWidth="1"/>
    <col min="5871" max="5873" width="7.7265625" style="8" customWidth="1"/>
    <col min="5874" max="5874" width="29.7265625" style="8" customWidth="1"/>
    <col min="5875" max="5875" width="8.7265625" style="8" customWidth="1"/>
    <col min="5876" max="5876" width="31.7265625" style="8" customWidth="1"/>
    <col min="5877" max="5879" width="9.1796875" style="8"/>
    <col min="5880" max="5880" width="9.1796875" style="8" customWidth="1"/>
    <col min="5881" max="6114" width="9.1796875" style="8"/>
    <col min="6115" max="6117" width="9.1796875" style="8" customWidth="1"/>
    <col min="6118" max="6120" width="3.81640625" style="8" customWidth="1"/>
    <col min="6121" max="6121" width="9.1796875" style="8" customWidth="1"/>
    <col min="6122" max="6125" width="3.54296875" style="8" customWidth="1"/>
    <col min="6126" max="6126" width="60.54296875" style="8" customWidth="1"/>
    <col min="6127" max="6129" width="7.7265625" style="8" customWidth="1"/>
    <col min="6130" max="6130" width="29.7265625" style="8" customWidth="1"/>
    <col min="6131" max="6131" width="8.7265625" style="8" customWidth="1"/>
    <col min="6132" max="6132" width="31.7265625" style="8" customWidth="1"/>
    <col min="6133" max="6135" width="9.1796875" style="8"/>
    <col min="6136" max="6136" width="9.1796875" style="8" customWidth="1"/>
    <col min="6137" max="6370" width="9.1796875" style="8"/>
    <col min="6371" max="6373" width="9.1796875" style="8" customWidth="1"/>
    <col min="6374" max="6376" width="3.81640625" style="8" customWidth="1"/>
    <col min="6377" max="6377" width="9.1796875" style="8" customWidth="1"/>
    <col min="6378" max="6381" width="3.54296875" style="8" customWidth="1"/>
    <col min="6382" max="6382" width="60.54296875" style="8" customWidth="1"/>
    <col min="6383" max="6385" width="7.7265625" style="8" customWidth="1"/>
    <col min="6386" max="6386" width="29.7265625" style="8" customWidth="1"/>
    <col min="6387" max="6387" width="8.7265625" style="8" customWidth="1"/>
    <col min="6388" max="6388" width="31.7265625" style="8" customWidth="1"/>
    <col min="6389" max="6391" width="9.1796875" style="8"/>
    <col min="6392" max="6392" width="9.1796875" style="8" customWidth="1"/>
    <col min="6393" max="6626" width="9.1796875" style="8"/>
    <col min="6627" max="6629" width="9.1796875" style="8" customWidth="1"/>
    <col min="6630" max="6632" width="3.81640625" style="8" customWidth="1"/>
    <col min="6633" max="6633" width="9.1796875" style="8" customWidth="1"/>
    <col min="6634" max="6637" width="3.54296875" style="8" customWidth="1"/>
    <col min="6638" max="6638" width="60.54296875" style="8" customWidth="1"/>
    <col min="6639" max="6641" width="7.7265625" style="8" customWidth="1"/>
    <col min="6642" max="6642" width="29.7265625" style="8" customWidth="1"/>
    <col min="6643" max="6643" width="8.7265625" style="8" customWidth="1"/>
    <col min="6644" max="6644" width="31.7265625" style="8" customWidth="1"/>
    <col min="6645" max="6647" width="9.1796875" style="8"/>
    <col min="6648" max="6648" width="9.1796875" style="8" customWidth="1"/>
    <col min="6649" max="6882" width="9.1796875" style="8"/>
    <col min="6883" max="6885" width="9.1796875" style="8" customWidth="1"/>
    <col min="6886" max="6888" width="3.81640625" style="8" customWidth="1"/>
    <col min="6889" max="6889" width="9.1796875" style="8" customWidth="1"/>
    <col min="6890" max="6893" width="3.54296875" style="8" customWidth="1"/>
    <col min="6894" max="6894" width="60.54296875" style="8" customWidth="1"/>
    <col min="6895" max="6897" width="7.7265625" style="8" customWidth="1"/>
    <col min="6898" max="6898" width="29.7265625" style="8" customWidth="1"/>
    <col min="6899" max="6899" width="8.7265625" style="8" customWidth="1"/>
    <col min="6900" max="6900" width="31.7265625" style="8" customWidth="1"/>
    <col min="6901" max="6903" width="9.1796875" style="8"/>
    <col min="6904" max="6904" width="9.1796875" style="8" customWidth="1"/>
    <col min="6905" max="7138" width="9.1796875" style="8"/>
    <col min="7139" max="7141" width="9.1796875" style="8" customWidth="1"/>
    <col min="7142" max="7144" width="3.81640625" style="8" customWidth="1"/>
    <col min="7145" max="7145" width="9.1796875" style="8" customWidth="1"/>
    <col min="7146" max="7149" width="3.54296875" style="8" customWidth="1"/>
    <col min="7150" max="7150" width="60.54296875" style="8" customWidth="1"/>
    <col min="7151" max="7153" width="7.7265625" style="8" customWidth="1"/>
    <col min="7154" max="7154" width="29.7265625" style="8" customWidth="1"/>
    <col min="7155" max="7155" width="8.7265625" style="8" customWidth="1"/>
    <col min="7156" max="7156" width="31.7265625" style="8" customWidth="1"/>
    <col min="7157" max="7159" width="9.1796875" style="8"/>
    <col min="7160" max="7160" width="9.1796875" style="8" customWidth="1"/>
    <col min="7161" max="7394" width="9.1796875" style="8"/>
    <col min="7395" max="7397" width="9.1796875" style="8" customWidth="1"/>
    <col min="7398" max="7400" width="3.81640625" style="8" customWidth="1"/>
    <col min="7401" max="7401" width="9.1796875" style="8" customWidth="1"/>
    <col min="7402" max="7405" width="3.54296875" style="8" customWidth="1"/>
    <col min="7406" max="7406" width="60.54296875" style="8" customWidth="1"/>
    <col min="7407" max="7409" width="7.7265625" style="8" customWidth="1"/>
    <col min="7410" max="7410" width="29.7265625" style="8" customWidth="1"/>
    <col min="7411" max="7411" width="8.7265625" style="8" customWidth="1"/>
    <col min="7412" max="7412" width="31.7265625" style="8" customWidth="1"/>
    <col min="7413" max="7415" width="9.1796875" style="8"/>
    <col min="7416" max="7416" width="9.1796875" style="8" customWidth="1"/>
    <col min="7417" max="7650" width="9.1796875" style="8"/>
    <col min="7651" max="7653" width="9.1796875" style="8" customWidth="1"/>
    <col min="7654" max="7656" width="3.81640625" style="8" customWidth="1"/>
    <col min="7657" max="7657" width="9.1796875" style="8" customWidth="1"/>
    <col min="7658" max="7661" width="3.54296875" style="8" customWidth="1"/>
    <col min="7662" max="7662" width="60.54296875" style="8" customWidth="1"/>
    <col min="7663" max="7665" width="7.7265625" style="8" customWidth="1"/>
    <col min="7666" max="7666" width="29.7265625" style="8" customWidth="1"/>
    <col min="7667" max="7667" width="8.7265625" style="8" customWidth="1"/>
    <col min="7668" max="7668" width="31.7265625" style="8" customWidth="1"/>
    <col min="7669" max="7671" width="9.1796875" style="8"/>
    <col min="7672" max="7672" width="9.1796875" style="8" customWidth="1"/>
    <col min="7673" max="7906" width="9.1796875" style="8"/>
    <col min="7907" max="7909" width="9.1796875" style="8" customWidth="1"/>
    <col min="7910" max="7912" width="3.81640625" style="8" customWidth="1"/>
    <col min="7913" max="7913" width="9.1796875" style="8" customWidth="1"/>
    <col min="7914" max="7917" width="3.54296875" style="8" customWidth="1"/>
    <col min="7918" max="7918" width="60.54296875" style="8" customWidth="1"/>
    <col min="7919" max="7921" width="7.7265625" style="8" customWidth="1"/>
    <col min="7922" max="7922" width="29.7265625" style="8" customWidth="1"/>
    <col min="7923" max="7923" width="8.7265625" style="8" customWidth="1"/>
    <col min="7924" max="7924" width="31.7265625" style="8" customWidth="1"/>
    <col min="7925" max="7927" width="9.1796875" style="8"/>
    <col min="7928" max="7928" width="9.1796875" style="8" customWidth="1"/>
    <col min="7929" max="8162" width="9.1796875" style="8"/>
    <col min="8163" max="8165" width="9.1796875" style="8" customWidth="1"/>
    <col min="8166" max="8168" width="3.81640625" style="8" customWidth="1"/>
    <col min="8169" max="8169" width="9.1796875" style="8" customWidth="1"/>
    <col min="8170" max="8173" width="3.54296875" style="8" customWidth="1"/>
    <col min="8174" max="8174" width="60.54296875" style="8" customWidth="1"/>
    <col min="8175" max="8177" width="7.7265625" style="8" customWidth="1"/>
    <col min="8178" max="8178" width="29.7265625" style="8" customWidth="1"/>
    <col min="8179" max="8179" width="8.7265625" style="8" customWidth="1"/>
    <col min="8180" max="8180" width="31.7265625" style="8" customWidth="1"/>
    <col min="8181" max="8183" width="9.1796875" style="8"/>
    <col min="8184" max="8184" width="9.1796875" style="8" customWidth="1"/>
    <col min="8185" max="8418" width="9.1796875" style="8"/>
    <col min="8419" max="8421" width="9.1796875" style="8" customWidth="1"/>
    <col min="8422" max="8424" width="3.81640625" style="8" customWidth="1"/>
    <col min="8425" max="8425" width="9.1796875" style="8" customWidth="1"/>
    <col min="8426" max="8429" width="3.54296875" style="8" customWidth="1"/>
    <col min="8430" max="8430" width="60.54296875" style="8" customWidth="1"/>
    <col min="8431" max="8433" width="7.7265625" style="8" customWidth="1"/>
    <col min="8434" max="8434" width="29.7265625" style="8" customWidth="1"/>
    <col min="8435" max="8435" width="8.7265625" style="8" customWidth="1"/>
    <col min="8436" max="8436" width="31.7265625" style="8" customWidth="1"/>
    <col min="8437" max="8439" width="9.1796875" style="8"/>
    <col min="8440" max="8440" width="9.1796875" style="8" customWidth="1"/>
    <col min="8441" max="8674" width="9.1796875" style="8"/>
    <col min="8675" max="8677" width="9.1796875" style="8" customWidth="1"/>
    <col min="8678" max="8680" width="3.81640625" style="8" customWidth="1"/>
    <col min="8681" max="8681" width="9.1796875" style="8" customWidth="1"/>
    <col min="8682" max="8685" width="3.54296875" style="8" customWidth="1"/>
    <col min="8686" max="8686" width="60.54296875" style="8" customWidth="1"/>
    <col min="8687" max="8689" width="7.7265625" style="8" customWidth="1"/>
    <col min="8690" max="8690" width="29.7265625" style="8" customWidth="1"/>
    <col min="8691" max="8691" width="8.7265625" style="8" customWidth="1"/>
    <col min="8692" max="8692" width="31.7265625" style="8" customWidth="1"/>
    <col min="8693" max="8695" width="9.1796875" style="8"/>
    <col min="8696" max="8696" width="9.1796875" style="8" customWidth="1"/>
    <col min="8697" max="8930" width="9.1796875" style="8"/>
    <col min="8931" max="8933" width="9.1796875" style="8" customWidth="1"/>
    <col min="8934" max="8936" width="3.81640625" style="8" customWidth="1"/>
    <col min="8937" max="8937" width="9.1796875" style="8" customWidth="1"/>
    <col min="8938" max="8941" width="3.54296875" style="8" customWidth="1"/>
    <col min="8942" max="8942" width="60.54296875" style="8" customWidth="1"/>
    <col min="8943" max="8945" width="7.7265625" style="8" customWidth="1"/>
    <col min="8946" max="8946" width="29.7265625" style="8" customWidth="1"/>
    <col min="8947" max="8947" width="8.7265625" style="8" customWidth="1"/>
    <col min="8948" max="8948" width="31.7265625" style="8" customWidth="1"/>
    <col min="8949" max="8951" width="9.1796875" style="8"/>
    <col min="8952" max="8952" width="9.1796875" style="8" customWidth="1"/>
    <col min="8953" max="9186" width="9.1796875" style="8"/>
    <col min="9187" max="9189" width="9.1796875" style="8" customWidth="1"/>
    <col min="9190" max="9192" width="3.81640625" style="8" customWidth="1"/>
    <col min="9193" max="9193" width="9.1796875" style="8" customWidth="1"/>
    <col min="9194" max="9197" width="3.54296875" style="8" customWidth="1"/>
    <col min="9198" max="9198" width="60.54296875" style="8" customWidth="1"/>
    <col min="9199" max="9201" width="7.7265625" style="8" customWidth="1"/>
    <col min="9202" max="9202" width="29.7265625" style="8" customWidth="1"/>
    <col min="9203" max="9203" width="8.7265625" style="8" customWidth="1"/>
    <col min="9204" max="9204" width="31.7265625" style="8" customWidth="1"/>
    <col min="9205" max="9207" width="9.1796875" style="8"/>
    <col min="9208" max="9208" width="9.1796875" style="8" customWidth="1"/>
    <col min="9209" max="9442" width="9.1796875" style="8"/>
    <col min="9443" max="9445" width="9.1796875" style="8" customWidth="1"/>
    <col min="9446" max="9448" width="3.81640625" style="8" customWidth="1"/>
    <col min="9449" max="9449" width="9.1796875" style="8" customWidth="1"/>
    <col min="9450" max="9453" width="3.54296875" style="8" customWidth="1"/>
    <col min="9454" max="9454" width="60.54296875" style="8" customWidth="1"/>
    <col min="9455" max="9457" width="7.7265625" style="8" customWidth="1"/>
    <col min="9458" max="9458" width="29.7265625" style="8" customWidth="1"/>
    <col min="9459" max="9459" width="8.7265625" style="8" customWidth="1"/>
    <col min="9460" max="9460" width="31.7265625" style="8" customWidth="1"/>
    <col min="9461" max="9463" width="9.1796875" style="8"/>
    <col min="9464" max="9464" width="9.1796875" style="8" customWidth="1"/>
    <col min="9465" max="9698" width="9.1796875" style="8"/>
    <col min="9699" max="9701" width="9.1796875" style="8" customWidth="1"/>
    <col min="9702" max="9704" width="3.81640625" style="8" customWidth="1"/>
    <col min="9705" max="9705" width="9.1796875" style="8" customWidth="1"/>
    <col min="9706" max="9709" width="3.54296875" style="8" customWidth="1"/>
    <col min="9710" max="9710" width="60.54296875" style="8" customWidth="1"/>
    <col min="9711" max="9713" width="7.7265625" style="8" customWidth="1"/>
    <col min="9714" max="9714" width="29.7265625" style="8" customWidth="1"/>
    <col min="9715" max="9715" width="8.7265625" style="8" customWidth="1"/>
    <col min="9716" max="9716" width="31.7265625" style="8" customWidth="1"/>
    <col min="9717" max="9719" width="9.1796875" style="8"/>
    <col min="9720" max="9720" width="9.1796875" style="8" customWidth="1"/>
    <col min="9721" max="9954" width="9.1796875" style="8"/>
    <col min="9955" max="9957" width="9.1796875" style="8" customWidth="1"/>
    <col min="9958" max="9960" width="3.81640625" style="8" customWidth="1"/>
    <col min="9961" max="9961" width="9.1796875" style="8" customWidth="1"/>
    <col min="9962" max="9965" width="3.54296875" style="8" customWidth="1"/>
    <col min="9966" max="9966" width="60.54296875" style="8" customWidth="1"/>
    <col min="9967" max="9969" width="7.7265625" style="8" customWidth="1"/>
    <col min="9970" max="9970" width="29.7265625" style="8" customWidth="1"/>
    <col min="9971" max="9971" width="8.7265625" style="8" customWidth="1"/>
    <col min="9972" max="9972" width="31.7265625" style="8" customWidth="1"/>
    <col min="9973" max="9975" width="9.1796875" style="8"/>
    <col min="9976" max="9976" width="9.1796875" style="8" customWidth="1"/>
    <col min="9977" max="10210" width="9.1796875" style="8"/>
    <col min="10211" max="10213" width="9.1796875" style="8" customWidth="1"/>
    <col min="10214" max="10216" width="3.81640625" style="8" customWidth="1"/>
    <col min="10217" max="10217" width="9.1796875" style="8" customWidth="1"/>
    <col min="10218" max="10221" width="3.54296875" style="8" customWidth="1"/>
    <col min="10222" max="10222" width="60.54296875" style="8" customWidth="1"/>
    <col min="10223" max="10225" width="7.7265625" style="8" customWidth="1"/>
    <col min="10226" max="10226" width="29.7265625" style="8" customWidth="1"/>
    <col min="10227" max="10227" width="8.7265625" style="8" customWidth="1"/>
    <col min="10228" max="10228" width="31.7265625" style="8" customWidth="1"/>
    <col min="10229" max="10231" width="9.1796875" style="8"/>
    <col min="10232" max="10232" width="9.1796875" style="8" customWidth="1"/>
    <col min="10233" max="10466" width="9.1796875" style="8"/>
    <col min="10467" max="10469" width="9.1796875" style="8" customWidth="1"/>
    <col min="10470" max="10472" width="3.81640625" style="8" customWidth="1"/>
    <col min="10473" max="10473" width="9.1796875" style="8" customWidth="1"/>
    <col min="10474" max="10477" width="3.54296875" style="8" customWidth="1"/>
    <col min="10478" max="10478" width="60.54296875" style="8" customWidth="1"/>
    <col min="10479" max="10481" width="7.7265625" style="8" customWidth="1"/>
    <col min="10482" max="10482" width="29.7265625" style="8" customWidth="1"/>
    <col min="10483" max="10483" width="8.7265625" style="8" customWidth="1"/>
    <col min="10484" max="10484" width="31.7265625" style="8" customWidth="1"/>
    <col min="10485" max="10487" width="9.1796875" style="8"/>
    <col min="10488" max="10488" width="9.1796875" style="8" customWidth="1"/>
    <col min="10489" max="10722" width="9.1796875" style="8"/>
    <col min="10723" max="10725" width="9.1796875" style="8" customWidth="1"/>
    <col min="10726" max="10728" width="3.81640625" style="8" customWidth="1"/>
    <col min="10729" max="10729" width="9.1796875" style="8" customWidth="1"/>
    <col min="10730" max="10733" width="3.54296875" style="8" customWidth="1"/>
    <col min="10734" max="10734" width="60.54296875" style="8" customWidth="1"/>
    <col min="10735" max="10737" width="7.7265625" style="8" customWidth="1"/>
    <col min="10738" max="10738" width="29.7265625" style="8" customWidth="1"/>
    <col min="10739" max="10739" width="8.7265625" style="8" customWidth="1"/>
    <col min="10740" max="10740" width="31.7265625" style="8" customWidth="1"/>
    <col min="10741" max="10743" width="9.1796875" style="8"/>
    <col min="10744" max="10744" width="9.1796875" style="8" customWidth="1"/>
    <col min="10745" max="10978" width="9.1796875" style="8"/>
    <col min="10979" max="10981" width="9.1796875" style="8" customWidth="1"/>
    <col min="10982" max="10984" width="3.81640625" style="8" customWidth="1"/>
    <col min="10985" max="10985" width="9.1796875" style="8" customWidth="1"/>
    <col min="10986" max="10989" width="3.54296875" style="8" customWidth="1"/>
    <col min="10990" max="10990" width="60.54296875" style="8" customWidth="1"/>
    <col min="10991" max="10993" width="7.7265625" style="8" customWidth="1"/>
    <col min="10994" max="10994" width="29.7265625" style="8" customWidth="1"/>
    <col min="10995" max="10995" width="8.7265625" style="8" customWidth="1"/>
    <col min="10996" max="10996" width="31.7265625" style="8" customWidth="1"/>
    <col min="10997" max="10999" width="9.1796875" style="8"/>
    <col min="11000" max="11000" width="9.1796875" style="8" customWidth="1"/>
    <col min="11001" max="11234" width="9.1796875" style="8"/>
    <col min="11235" max="11237" width="9.1796875" style="8" customWidth="1"/>
    <col min="11238" max="11240" width="3.81640625" style="8" customWidth="1"/>
    <col min="11241" max="11241" width="9.1796875" style="8" customWidth="1"/>
    <col min="11242" max="11245" width="3.54296875" style="8" customWidth="1"/>
    <col min="11246" max="11246" width="60.54296875" style="8" customWidth="1"/>
    <col min="11247" max="11249" width="7.7265625" style="8" customWidth="1"/>
    <col min="11250" max="11250" width="29.7265625" style="8" customWidth="1"/>
    <col min="11251" max="11251" width="8.7265625" style="8" customWidth="1"/>
    <col min="11252" max="11252" width="31.7265625" style="8" customWidth="1"/>
    <col min="11253" max="11255" width="9.1796875" style="8"/>
    <col min="11256" max="11256" width="9.1796875" style="8" customWidth="1"/>
    <col min="11257" max="11490" width="9.1796875" style="8"/>
    <col min="11491" max="11493" width="9.1796875" style="8" customWidth="1"/>
    <col min="11494" max="11496" width="3.81640625" style="8" customWidth="1"/>
    <col min="11497" max="11497" width="9.1796875" style="8" customWidth="1"/>
    <col min="11498" max="11501" width="3.54296875" style="8" customWidth="1"/>
    <col min="11502" max="11502" width="60.54296875" style="8" customWidth="1"/>
    <col min="11503" max="11505" width="7.7265625" style="8" customWidth="1"/>
    <col min="11506" max="11506" width="29.7265625" style="8" customWidth="1"/>
    <col min="11507" max="11507" width="8.7265625" style="8" customWidth="1"/>
    <col min="11508" max="11508" width="31.7265625" style="8" customWidth="1"/>
    <col min="11509" max="11511" width="9.1796875" style="8"/>
    <col min="11512" max="11512" width="9.1796875" style="8" customWidth="1"/>
    <col min="11513" max="11746" width="9.1796875" style="8"/>
    <col min="11747" max="11749" width="9.1796875" style="8" customWidth="1"/>
    <col min="11750" max="11752" width="3.81640625" style="8" customWidth="1"/>
    <col min="11753" max="11753" width="9.1796875" style="8" customWidth="1"/>
    <col min="11754" max="11757" width="3.54296875" style="8" customWidth="1"/>
    <col min="11758" max="11758" width="60.54296875" style="8" customWidth="1"/>
    <col min="11759" max="11761" width="7.7265625" style="8" customWidth="1"/>
    <col min="11762" max="11762" width="29.7265625" style="8" customWidth="1"/>
    <col min="11763" max="11763" width="8.7265625" style="8" customWidth="1"/>
    <col min="11764" max="11764" width="31.7265625" style="8" customWidth="1"/>
    <col min="11765" max="11767" width="9.1796875" style="8"/>
    <col min="11768" max="11768" width="9.1796875" style="8" customWidth="1"/>
    <col min="11769" max="12002" width="9.1796875" style="8"/>
    <col min="12003" max="12005" width="9.1796875" style="8" customWidth="1"/>
    <col min="12006" max="12008" width="3.81640625" style="8" customWidth="1"/>
    <col min="12009" max="12009" width="9.1796875" style="8" customWidth="1"/>
    <col min="12010" max="12013" width="3.54296875" style="8" customWidth="1"/>
    <col min="12014" max="12014" width="60.54296875" style="8" customWidth="1"/>
    <col min="12015" max="12017" width="7.7265625" style="8" customWidth="1"/>
    <col min="12018" max="12018" width="29.7265625" style="8" customWidth="1"/>
    <col min="12019" max="12019" width="8.7265625" style="8" customWidth="1"/>
    <col min="12020" max="12020" width="31.7265625" style="8" customWidth="1"/>
    <col min="12021" max="12023" width="9.1796875" style="8"/>
    <col min="12024" max="12024" width="9.1796875" style="8" customWidth="1"/>
    <col min="12025" max="12258" width="9.1796875" style="8"/>
    <col min="12259" max="12261" width="9.1796875" style="8" customWidth="1"/>
    <col min="12262" max="12264" width="3.81640625" style="8" customWidth="1"/>
    <col min="12265" max="12265" width="9.1796875" style="8" customWidth="1"/>
    <col min="12266" max="12269" width="3.54296875" style="8" customWidth="1"/>
    <col min="12270" max="12270" width="60.54296875" style="8" customWidth="1"/>
    <col min="12271" max="12273" width="7.7265625" style="8" customWidth="1"/>
    <col min="12274" max="12274" width="29.7265625" style="8" customWidth="1"/>
    <col min="12275" max="12275" width="8.7265625" style="8" customWidth="1"/>
    <col min="12276" max="12276" width="31.7265625" style="8" customWidth="1"/>
    <col min="12277" max="12279" width="9.1796875" style="8"/>
    <col min="12280" max="12280" width="9.1796875" style="8" customWidth="1"/>
    <col min="12281" max="12514" width="9.1796875" style="8"/>
    <col min="12515" max="12517" width="9.1796875" style="8" customWidth="1"/>
    <col min="12518" max="12520" width="3.81640625" style="8" customWidth="1"/>
    <col min="12521" max="12521" width="9.1796875" style="8" customWidth="1"/>
    <col min="12522" max="12525" width="3.54296875" style="8" customWidth="1"/>
    <col min="12526" max="12526" width="60.54296875" style="8" customWidth="1"/>
    <col min="12527" max="12529" width="7.7265625" style="8" customWidth="1"/>
    <col min="12530" max="12530" width="29.7265625" style="8" customWidth="1"/>
    <col min="12531" max="12531" width="8.7265625" style="8" customWidth="1"/>
    <col min="12532" max="12532" width="31.7265625" style="8" customWidth="1"/>
    <col min="12533" max="12535" width="9.1796875" style="8"/>
    <col min="12536" max="12536" width="9.1796875" style="8" customWidth="1"/>
    <col min="12537" max="12770" width="9.1796875" style="8"/>
    <col min="12771" max="12773" width="9.1796875" style="8" customWidth="1"/>
    <col min="12774" max="12776" width="3.81640625" style="8" customWidth="1"/>
    <col min="12777" max="12777" width="9.1796875" style="8" customWidth="1"/>
    <col min="12778" max="12781" width="3.54296875" style="8" customWidth="1"/>
    <col min="12782" max="12782" width="60.54296875" style="8" customWidth="1"/>
    <col min="12783" max="12785" width="7.7265625" style="8" customWidth="1"/>
    <col min="12786" max="12786" width="29.7265625" style="8" customWidth="1"/>
    <col min="12787" max="12787" width="8.7265625" style="8" customWidth="1"/>
    <col min="12788" max="12788" width="31.7265625" style="8" customWidth="1"/>
    <col min="12789" max="12791" width="9.1796875" style="8"/>
    <col min="12792" max="12792" width="9.1796875" style="8" customWidth="1"/>
    <col min="12793" max="13026" width="9.1796875" style="8"/>
    <col min="13027" max="13029" width="9.1796875" style="8" customWidth="1"/>
    <col min="13030" max="13032" width="3.81640625" style="8" customWidth="1"/>
    <col min="13033" max="13033" width="9.1796875" style="8" customWidth="1"/>
    <col min="13034" max="13037" width="3.54296875" style="8" customWidth="1"/>
    <col min="13038" max="13038" width="60.54296875" style="8" customWidth="1"/>
    <col min="13039" max="13041" width="7.7265625" style="8" customWidth="1"/>
    <col min="13042" max="13042" width="29.7265625" style="8" customWidth="1"/>
    <col min="13043" max="13043" width="8.7265625" style="8" customWidth="1"/>
    <col min="13044" max="13044" width="31.7265625" style="8" customWidth="1"/>
    <col min="13045" max="13047" width="9.1796875" style="8"/>
    <col min="13048" max="13048" width="9.1796875" style="8" customWidth="1"/>
    <col min="13049" max="13282" width="9.1796875" style="8"/>
    <col min="13283" max="13285" width="9.1796875" style="8" customWidth="1"/>
    <col min="13286" max="13288" width="3.81640625" style="8" customWidth="1"/>
    <col min="13289" max="13289" width="9.1796875" style="8" customWidth="1"/>
    <col min="13290" max="13293" width="3.54296875" style="8" customWidth="1"/>
    <col min="13294" max="13294" width="60.54296875" style="8" customWidth="1"/>
    <col min="13295" max="13297" width="7.7265625" style="8" customWidth="1"/>
    <col min="13298" max="13298" width="29.7265625" style="8" customWidth="1"/>
    <col min="13299" max="13299" width="8.7265625" style="8" customWidth="1"/>
    <col min="13300" max="13300" width="31.7265625" style="8" customWidth="1"/>
    <col min="13301" max="13303" width="9.1796875" style="8"/>
    <col min="13304" max="13304" width="9.1796875" style="8" customWidth="1"/>
    <col min="13305" max="13538" width="9.1796875" style="8"/>
    <col min="13539" max="13541" width="9.1796875" style="8" customWidth="1"/>
    <col min="13542" max="13544" width="3.81640625" style="8" customWidth="1"/>
    <col min="13545" max="13545" width="9.1796875" style="8" customWidth="1"/>
    <col min="13546" max="13549" width="3.54296875" style="8" customWidth="1"/>
    <col min="13550" max="13550" width="60.54296875" style="8" customWidth="1"/>
    <col min="13551" max="13553" width="7.7265625" style="8" customWidth="1"/>
    <col min="13554" max="13554" width="29.7265625" style="8" customWidth="1"/>
    <col min="13555" max="13555" width="8.7265625" style="8" customWidth="1"/>
    <col min="13556" max="13556" width="31.7265625" style="8" customWidth="1"/>
    <col min="13557" max="13559" width="9.1796875" style="8"/>
    <col min="13560" max="13560" width="9.1796875" style="8" customWidth="1"/>
    <col min="13561" max="13794" width="9.1796875" style="8"/>
    <col min="13795" max="13797" width="9.1796875" style="8" customWidth="1"/>
    <col min="13798" max="13800" width="3.81640625" style="8" customWidth="1"/>
    <col min="13801" max="13801" width="9.1796875" style="8" customWidth="1"/>
    <col min="13802" max="13805" width="3.54296875" style="8" customWidth="1"/>
    <col min="13806" max="13806" width="60.54296875" style="8" customWidth="1"/>
    <col min="13807" max="13809" width="7.7265625" style="8" customWidth="1"/>
    <col min="13810" max="13810" width="29.7265625" style="8" customWidth="1"/>
    <col min="13811" max="13811" width="8.7265625" style="8" customWidth="1"/>
    <col min="13812" max="13812" width="31.7265625" style="8" customWidth="1"/>
    <col min="13813" max="13815" width="9.1796875" style="8"/>
    <col min="13816" max="13816" width="9.1796875" style="8" customWidth="1"/>
    <col min="13817" max="14050" width="9.1796875" style="8"/>
    <col min="14051" max="14053" width="9.1796875" style="8" customWidth="1"/>
    <col min="14054" max="14056" width="3.81640625" style="8" customWidth="1"/>
    <col min="14057" max="14057" width="9.1796875" style="8" customWidth="1"/>
    <col min="14058" max="14061" width="3.54296875" style="8" customWidth="1"/>
    <col min="14062" max="14062" width="60.54296875" style="8" customWidth="1"/>
    <col min="14063" max="14065" width="7.7265625" style="8" customWidth="1"/>
    <col min="14066" max="14066" width="29.7265625" style="8" customWidth="1"/>
    <col min="14067" max="14067" width="8.7265625" style="8" customWidth="1"/>
    <col min="14068" max="14068" width="31.7265625" style="8" customWidth="1"/>
    <col min="14069" max="14071" width="9.1796875" style="8"/>
    <col min="14072" max="14072" width="9.1796875" style="8" customWidth="1"/>
    <col min="14073" max="14306" width="9.1796875" style="8"/>
    <col min="14307" max="14309" width="9.1796875" style="8" customWidth="1"/>
    <col min="14310" max="14312" width="3.81640625" style="8" customWidth="1"/>
    <col min="14313" max="14313" width="9.1796875" style="8" customWidth="1"/>
    <col min="14314" max="14317" width="3.54296875" style="8" customWidth="1"/>
    <col min="14318" max="14318" width="60.54296875" style="8" customWidth="1"/>
    <col min="14319" max="14321" width="7.7265625" style="8" customWidth="1"/>
    <col min="14322" max="14322" width="29.7265625" style="8" customWidth="1"/>
    <col min="14323" max="14323" width="8.7265625" style="8" customWidth="1"/>
    <col min="14324" max="14324" width="31.7265625" style="8" customWidth="1"/>
    <col min="14325" max="14327" width="9.1796875" style="8"/>
    <col min="14328" max="14328" width="9.1796875" style="8" customWidth="1"/>
    <col min="14329" max="14562" width="9.1796875" style="8"/>
    <col min="14563" max="14565" width="9.1796875" style="8" customWidth="1"/>
    <col min="14566" max="14568" width="3.81640625" style="8" customWidth="1"/>
    <col min="14569" max="14569" width="9.1796875" style="8" customWidth="1"/>
    <col min="14570" max="14573" width="3.54296875" style="8" customWidth="1"/>
    <col min="14574" max="14574" width="60.54296875" style="8" customWidth="1"/>
    <col min="14575" max="14577" width="7.7265625" style="8" customWidth="1"/>
    <col min="14578" max="14578" width="29.7265625" style="8" customWidth="1"/>
    <col min="14579" max="14579" width="8.7265625" style="8" customWidth="1"/>
    <col min="14580" max="14580" width="31.7265625" style="8" customWidth="1"/>
    <col min="14581" max="14583" width="9.1796875" style="8"/>
    <col min="14584" max="14584" width="9.1796875" style="8" customWidth="1"/>
    <col min="14585" max="14818" width="9.1796875" style="8"/>
    <col min="14819" max="14821" width="9.1796875" style="8" customWidth="1"/>
    <col min="14822" max="14824" width="3.81640625" style="8" customWidth="1"/>
    <col min="14825" max="14825" width="9.1796875" style="8" customWidth="1"/>
    <col min="14826" max="14829" width="3.54296875" style="8" customWidth="1"/>
    <col min="14830" max="14830" width="60.54296875" style="8" customWidth="1"/>
    <col min="14831" max="14833" width="7.7265625" style="8" customWidth="1"/>
    <col min="14834" max="14834" width="29.7265625" style="8" customWidth="1"/>
    <col min="14835" max="14835" width="8.7265625" style="8" customWidth="1"/>
    <col min="14836" max="14836" width="31.7265625" style="8" customWidth="1"/>
    <col min="14837" max="14839" width="9.1796875" style="8"/>
    <col min="14840" max="14840" width="9.1796875" style="8" customWidth="1"/>
    <col min="14841" max="15074" width="9.1796875" style="8"/>
    <col min="15075" max="15077" width="9.1796875" style="8" customWidth="1"/>
    <col min="15078" max="15080" width="3.81640625" style="8" customWidth="1"/>
    <col min="15081" max="15081" width="9.1796875" style="8" customWidth="1"/>
    <col min="15082" max="15085" width="3.54296875" style="8" customWidth="1"/>
    <col min="15086" max="15086" width="60.54296875" style="8" customWidth="1"/>
    <col min="15087" max="15089" width="7.7265625" style="8" customWidth="1"/>
    <col min="15090" max="15090" width="29.7265625" style="8" customWidth="1"/>
    <col min="15091" max="15091" width="8.7265625" style="8" customWidth="1"/>
    <col min="15092" max="15092" width="31.7265625" style="8" customWidth="1"/>
    <col min="15093" max="15095" width="9.1796875" style="8"/>
    <col min="15096" max="15096" width="9.1796875" style="8" customWidth="1"/>
    <col min="15097" max="15330" width="9.1796875" style="8"/>
    <col min="15331" max="15333" width="9.1796875" style="8" customWidth="1"/>
    <col min="15334" max="15336" width="3.81640625" style="8" customWidth="1"/>
    <col min="15337" max="15337" width="9.1796875" style="8" customWidth="1"/>
    <col min="15338" max="15341" width="3.54296875" style="8" customWidth="1"/>
    <col min="15342" max="15342" width="60.54296875" style="8" customWidth="1"/>
    <col min="15343" max="15345" width="7.7265625" style="8" customWidth="1"/>
    <col min="15346" max="15346" width="29.7265625" style="8" customWidth="1"/>
    <col min="15347" max="15347" width="8.7265625" style="8" customWidth="1"/>
    <col min="15348" max="15348" width="31.7265625" style="8" customWidth="1"/>
    <col min="15349" max="15351" width="9.1796875" style="8"/>
    <col min="15352" max="15352" width="9.1796875" style="8" customWidth="1"/>
    <col min="15353" max="15586" width="9.1796875" style="8"/>
    <col min="15587" max="15589" width="9.1796875" style="8" customWidth="1"/>
    <col min="15590" max="15592" width="3.81640625" style="8" customWidth="1"/>
    <col min="15593" max="15593" width="9.1796875" style="8" customWidth="1"/>
    <col min="15594" max="15597" width="3.54296875" style="8" customWidth="1"/>
    <col min="15598" max="15598" width="60.54296875" style="8" customWidth="1"/>
    <col min="15599" max="15601" width="7.7265625" style="8" customWidth="1"/>
    <col min="15602" max="15602" width="29.7265625" style="8" customWidth="1"/>
    <col min="15603" max="15603" width="8.7265625" style="8" customWidth="1"/>
    <col min="15604" max="15604" width="31.7265625" style="8" customWidth="1"/>
    <col min="15605" max="15607" width="9.1796875" style="8"/>
    <col min="15608" max="15608" width="9.1796875" style="8" customWidth="1"/>
    <col min="15609" max="15842" width="9.1796875" style="8"/>
    <col min="15843" max="15845" width="9.1796875" style="8" customWidth="1"/>
    <col min="15846" max="15848" width="3.81640625" style="8" customWidth="1"/>
    <col min="15849" max="15849" width="9.1796875" style="8" customWidth="1"/>
    <col min="15850" max="15853" width="3.54296875" style="8" customWidth="1"/>
    <col min="15854" max="15854" width="60.54296875" style="8" customWidth="1"/>
    <col min="15855" max="15857" width="7.7265625" style="8" customWidth="1"/>
    <col min="15858" max="15858" width="29.7265625" style="8" customWidth="1"/>
    <col min="15859" max="15859" width="8.7265625" style="8" customWidth="1"/>
    <col min="15860" max="15860" width="31.7265625" style="8" customWidth="1"/>
    <col min="15861" max="15863" width="9.1796875" style="8"/>
    <col min="15864" max="15864" width="9.1796875" style="8" customWidth="1"/>
    <col min="15865" max="16098" width="9.1796875" style="8"/>
    <col min="16099" max="16101" width="9.1796875" style="8" customWidth="1"/>
    <col min="16102" max="16104" width="3.81640625" style="8" customWidth="1"/>
    <col min="16105" max="16105" width="9.1796875" style="8" customWidth="1"/>
    <col min="16106" max="16109" width="3.54296875" style="8" customWidth="1"/>
    <col min="16110" max="16110" width="60.54296875" style="8" customWidth="1"/>
    <col min="16111" max="16113" width="7.7265625" style="8" customWidth="1"/>
    <col min="16114" max="16114" width="29.7265625" style="8" customWidth="1"/>
    <col min="16115" max="16115" width="8.7265625" style="8" customWidth="1"/>
    <col min="16116" max="16116" width="31.7265625" style="8" customWidth="1"/>
    <col min="16117" max="16119" width="9.1796875" style="8"/>
    <col min="16120" max="16120" width="9.1796875" style="8" customWidth="1"/>
    <col min="16121" max="16384" width="9.1796875" style="8"/>
  </cols>
  <sheetData>
    <row r="1" spans="1:48" ht="15.5" x14ac:dyDescent="0.25">
      <c r="D1" s="17" t="s">
        <v>173</v>
      </c>
      <c r="J1" s="39"/>
      <c r="K1" s="39"/>
      <c r="L1" s="39"/>
      <c r="M1" s="39"/>
      <c r="P1" s="44"/>
      <c r="R1" s="44"/>
      <c r="T1" s="44"/>
      <c r="V1" s="44"/>
      <c r="W1" s="43"/>
      <c r="AB1" s="44"/>
      <c r="AC1" s="44"/>
      <c r="AD1" s="44"/>
      <c r="AE1" s="8"/>
      <c r="AF1" s="44"/>
      <c r="AG1" s="44"/>
      <c r="AH1" s="44"/>
      <c r="AI1" s="44"/>
      <c r="AJ1" s="44"/>
      <c r="AK1" s="44"/>
      <c r="AL1" s="44"/>
      <c r="AM1" s="44"/>
      <c r="AN1" s="44"/>
      <c r="AO1" s="44"/>
      <c r="AP1" s="44"/>
      <c r="AQ1" s="44"/>
    </row>
    <row r="2" spans="1:48" ht="16" thickBot="1" x14ac:dyDescent="0.3">
      <c r="D2" s="19" t="str">
        <f>LEFT(Country!B3,3)</f>
        <v>AUS</v>
      </c>
      <c r="W2" s="43"/>
      <c r="AB2" s="43"/>
      <c r="AC2" s="43"/>
      <c r="AD2" s="43"/>
      <c r="AE2" s="43"/>
      <c r="AF2" s="43"/>
      <c r="AG2" s="43"/>
      <c r="AH2" s="46"/>
      <c r="AI2" s="47"/>
      <c r="AJ2" s="47"/>
      <c r="AK2" s="47"/>
      <c r="AL2" s="47"/>
      <c r="AM2" s="47"/>
      <c r="AN2" s="47"/>
      <c r="AO2" s="47"/>
      <c r="AP2" s="48"/>
      <c r="AQ2" s="48"/>
    </row>
    <row r="3" spans="1:48" ht="13.5" thickBot="1" x14ac:dyDescent="0.3">
      <c r="D3" s="20"/>
      <c r="E3" s="21"/>
      <c r="F3" s="21"/>
      <c r="G3" s="21"/>
      <c r="H3" s="22"/>
      <c r="I3" s="23"/>
      <c r="J3" s="207" t="s">
        <v>120</v>
      </c>
      <c r="K3" s="208"/>
      <c r="L3" s="208"/>
      <c r="M3" s="208"/>
      <c r="N3" s="209" t="s">
        <v>261</v>
      </c>
      <c r="O3" s="210"/>
      <c r="P3" s="210"/>
      <c r="Q3" s="210"/>
      <c r="R3" s="210"/>
      <c r="S3" s="210"/>
      <c r="T3" s="210"/>
      <c r="U3" s="210"/>
      <c r="V3" s="210"/>
      <c r="W3" s="211"/>
      <c r="X3" s="219" t="s">
        <v>120</v>
      </c>
      <c r="Y3" s="220"/>
      <c r="Z3" s="220"/>
      <c r="AA3" s="221"/>
      <c r="AB3" s="199" t="s">
        <v>121</v>
      </c>
      <c r="AC3" s="200"/>
      <c r="AD3" s="200"/>
      <c r="AE3" s="200"/>
      <c r="AF3" s="200"/>
      <c r="AG3" s="200"/>
      <c r="AH3" s="200"/>
      <c r="AI3" s="200"/>
      <c r="AJ3" s="200"/>
      <c r="AK3" s="200"/>
      <c r="AL3" s="200"/>
      <c r="AM3" s="200"/>
      <c r="AN3" s="200"/>
      <c r="AO3" s="200"/>
      <c r="AP3" s="200"/>
      <c r="AQ3" s="201"/>
      <c r="AS3" s="222" t="s">
        <v>167</v>
      </c>
      <c r="AT3" s="223"/>
      <c r="AU3" s="223"/>
      <c r="AV3" s="224"/>
    </row>
    <row r="4" spans="1:48" ht="65.5" thickBot="1" x14ac:dyDescent="0.3">
      <c r="A4" s="82" t="s">
        <v>156</v>
      </c>
      <c r="B4" s="83" t="s">
        <v>14</v>
      </c>
      <c r="C4" s="82" t="s">
        <v>11</v>
      </c>
      <c r="D4" s="212" t="s">
        <v>117</v>
      </c>
      <c r="E4" s="213"/>
      <c r="F4" s="213"/>
      <c r="G4" s="213"/>
      <c r="H4" s="214"/>
      <c r="I4" s="142" t="s">
        <v>119</v>
      </c>
      <c r="J4" s="24"/>
      <c r="K4" s="25"/>
      <c r="L4" s="25"/>
      <c r="M4" s="26"/>
      <c r="N4" s="24" t="s">
        <v>122</v>
      </c>
      <c r="O4" s="25" t="s">
        <v>123</v>
      </c>
      <c r="P4" s="192" t="s">
        <v>262</v>
      </c>
      <c r="Q4" s="193" t="s">
        <v>263</v>
      </c>
      <c r="R4" s="52" t="s">
        <v>250</v>
      </c>
      <c r="S4" s="25" t="s">
        <v>251</v>
      </c>
      <c r="T4" s="25" t="s">
        <v>184</v>
      </c>
      <c r="U4" s="25" t="s">
        <v>252</v>
      </c>
      <c r="V4" s="138" t="s">
        <v>253</v>
      </c>
      <c r="W4" s="26" t="s">
        <v>254</v>
      </c>
      <c r="X4" s="49"/>
      <c r="Y4" s="50"/>
      <c r="Z4" s="25"/>
      <c r="AA4" s="49"/>
      <c r="AB4" s="51" t="s">
        <v>124</v>
      </c>
      <c r="AC4" s="52" t="s">
        <v>125</v>
      </c>
      <c r="AD4" s="52" t="s">
        <v>250</v>
      </c>
      <c r="AE4" s="25" t="s">
        <v>251</v>
      </c>
      <c r="AF4" s="53" t="s">
        <v>255</v>
      </c>
      <c r="AG4" s="25" t="s">
        <v>126</v>
      </c>
      <c r="AH4" s="25" t="s">
        <v>256</v>
      </c>
      <c r="AI4" s="25" t="s">
        <v>257</v>
      </c>
      <c r="AJ4" s="25" t="s">
        <v>251</v>
      </c>
      <c r="AK4" s="53" t="s">
        <v>258</v>
      </c>
      <c r="AL4" s="25" t="s">
        <v>126</v>
      </c>
      <c r="AM4" s="25" t="s">
        <v>256</v>
      </c>
      <c r="AN4" s="52" t="s">
        <v>259</v>
      </c>
      <c r="AO4" s="52" t="s">
        <v>127</v>
      </c>
      <c r="AP4" s="25" t="s">
        <v>128</v>
      </c>
      <c r="AQ4" s="26" t="s">
        <v>129</v>
      </c>
      <c r="AS4" s="24"/>
      <c r="AT4" s="76"/>
      <c r="AU4" s="76"/>
      <c r="AV4" s="75"/>
    </row>
    <row r="5" spans="1:48" ht="112.5" customHeight="1" x14ac:dyDescent="0.25">
      <c r="A5" s="82"/>
      <c r="B5" s="82"/>
      <c r="C5" s="82"/>
      <c r="D5" s="216" t="s">
        <v>3</v>
      </c>
      <c r="E5" s="217"/>
      <c r="F5" s="217"/>
      <c r="G5" s="217"/>
      <c r="H5" s="218"/>
      <c r="I5" s="169" t="s">
        <v>248</v>
      </c>
      <c r="J5" s="170"/>
      <c r="K5" s="171"/>
      <c r="L5" s="171"/>
      <c r="M5" s="172"/>
      <c r="N5" s="84"/>
      <c r="O5" s="85"/>
      <c r="P5" s="85"/>
      <c r="Q5" s="86"/>
      <c r="R5" s="85"/>
      <c r="S5" s="86"/>
      <c r="T5" s="85"/>
      <c r="U5" s="86"/>
      <c r="V5" s="85"/>
      <c r="W5" s="87"/>
      <c r="X5" s="84"/>
      <c r="Y5" s="85"/>
      <c r="Z5" s="85"/>
      <c r="AA5" s="166"/>
      <c r="AB5" s="182"/>
      <c r="AC5" s="181"/>
      <c r="AD5" s="85"/>
      <c r="AE5" s="88"/>
      <c r="AF5" s="88"/>
      <c r="AG5" s="88"/>
      <c r="AH5" s="88"/>
      <c r="AI5" s="88"/>
      <c r="AJ5" s="88"/>
      <c r="AK5" s="88" t="str">
        <f t="shared" ref="AK5:AK7" si="0">IF(AND(AI5="",AG5="",AF5=""),"",IF(AND(AI5="",AG5=""),AF5,IF(AND(AI5="",AG5&lt;&gt;""),AG5,IF(AND(AI5="",AG5&lt;&gt;""),AG5,AI5))))</f>
        <v/>
      </c>
      <c r="AL5" s="61"/>
      <c r="AM5" s="91"/>
      <c r="AN5" s="91"/>
      <c r="AO5" s="139"/>
      <c r="AP5" s="88"/>
      <c r="AQ5" s="140"/>
      <c r="AR5" s="64"/>
      <c r="AT5" s="74"/>
      <c r="AU5" s="74"/>
      <c r="AV5" s="65"/>
    </row>
    <row r="6" spans="1:48" ht="34.5" x14ac:dyDescent="0.25">
      <c r="A6" s="80" t="str">
        <f>MID(E6,FIND("(Q",E6)+1,7)</f>
        <v>Q9.1.01</v>
      </c>
      <c r="B6" s="82" t="s">
        <v>166</v>
      </c>
      <c r="C6" s="82"/>
      <c r="D6" s="57"/>
      <c r="E6" s="205" t="s">
        <v>175</v>
      </c>
      <c r="F6" s="205"/>
      <c r="G6" s="205"/>
      <c r="H6" s="206"/>
      <c r="I6" s="173" t="s">
        <v>176</v>
      </c>
      <c r="J6" s="145"/>
      <c r="K6" s="146"/>
      <c r="L6" s="146"/>
      <c r="M6" s="147"/>
      <c r="N6" s="92"/>
      <c r="O6" s="93" t="s">
        <v>247</v>
      </c>
      <c r="P6" s="93"/>
      <c r="Q6" s="94"/>
      <c r="R6" s="93"/>
      <c r="S6" s="94"/>
      <c r="T6" s="93"/>
      <c r="U6" s="94"/>
      <c r="V6" s="93" t="str">
        <f>IF(AND(T6="",R6="",P6="",N6=""),"",IF(AND(T6="",R6="", P6=""),N6,IF(AND(T6="", R6="",P6&lt;&gt;""),P6,IF(AND(T6="",R6&lt;&gt;""),R6,T6))))</f>
        <v/>
      </c>
      <c r="W6" s="95"/>
      <c r="X6" s="96"/>
      <c r="Y6" s="88"/>
      <c r="Z6" s="88"/>
      <c r="AA6" s="167"/>
      <c r="AB6" s="112"/>
      <c r="AC6" s="101"/>
      <c r="AD6" s="100"/>
      <c r="AE6" s="99"/>
      <c r="AF6" s="99" t="str">
        <f t="shared" ref="AF6:AF25" si="1">IF(AND(AD6="",AB6=""),"",IF(AND(AD6="",AB6&lt;&gt;""),AB6,IF(AND(AD6="",AB6&lt;&gt;""),AB6,AD6)))</f>
        <v/>
      </c>
      <c r="AG6" s="99"/>
      <c r="AH6" s="99"/>
      <c r="AI6" s="99"/>
      <c r="AJ6" s="99"/>
      <c r="AK6" s="99" t="str">
        <f t="shared" si="0"/>
        <v/>
      </c>
      <c r="AL6" s="102"/>
      <c r="AM6" s="103"/>
      <c r="AN6" s="103"/>
      <c r="AO6" s="109"/>
      <c r="AP6" s="109" t="str">
        <f t="shared" ref="AP6:AP25" si="2">IF(AND(AN6="",AL6="",AK6=""),".",IF(AND(AN6="",AL6=""),AK6,IF(AND(AN6="",AL6&lt;&gt;""),AL6,IF(AND(AN6="",AL6&lt;&gt;""),AL6,AN6))))</f>
        <v>.</v>
      </c>
      <c r="AQ6" s="141"/>
      <c r="AR6" s="64"/>
      <c r="AT6" s="74"/>
      <c r="AU6" s="74"/>
      <c r="AV6" s="66"/>
    </row>
    <row r="7" spans="1:48" ht="54.65" customHeight="1" x14ac:dyDescent="0.25">
      <c r="A7" s="80" t="str">
        <f>MID(E7,FIND("(Q",E7)+1,7)</f>
        <v>Q9.1.02</v>
      </c>
      <c r="B7" s="82" t="s">
        <v>166</v>
      </c>
      <c r="C7" s="82"/>
      <c r="D7" s="57"/>
      <c r="E7" s="205" t="s">
        <v>174</v>
      </c>
      <c r="F7" s="205"/>
      <c r="G7" s="205"/>
      <c r="H7" s="206"/>
      <c r="I7" s="174" t="s">
        <v>177</v>
      </c>
      <c r="J7" s="145"/>
      <c r="K7" s="146"/>
      <c r="L7" s="146"/>
      <c r="M7" s="147"/>
      <c r="N7" s="92"/>
      <c r="O7" s="93" t="s">
        <v>247</v>
      </c>
      <c r="P7" s="93"/>
      <c r="Q7" s="94"/>
      <c r="R7" s="93"/>
      <c r="S7" s="94"/>
      <c r="T7" s="93"/>
      <c r="U7" s="94"/>
      <c r="V7" s="93" t="str">
        <f>IF(AND(T7="",R7="",P7="",N7=""),"",IF(AND(T7="",R7="", P7=""),N7,IF(AND(T7="", R7="",P7&lt;&gt;""),P7,IF(AND(T7="",R7&lt;&gt;""),R7,T7))))</f>
        <v/>
      </c>
      <c r="W7" s="95"/>
      <c r="X7" s="96"/>
      <c r="Y7" s="88"/>
      <c r="Z7" s="88"/>
      <c r="AA7" s="167"/>
      <c r="AB7" s="112"/>
      <c r="AC7" s="101"/>
      <c r="AD7" s="100"/>
      <c r="AE7" s="99"/>
      <c r="AF7" s="99" t="str">
        <f t="shared" si="1"/>
        <v/>
      </c>
      <c r="AG7" s="99"/>
      <c r="AH7" s="99"/>
      <c r="AI7" s="99"/>
      <c r="AJ7" s="99"/>
      <c r="AK7" s="99" t="str">
        <f t="shared" si="0"/>
        <v/>
      </c>
      <c r="AL7" s="102"/>
      <c r="AM7" s="103"/>
      <c r="AN7" s="103"/>
      <c r="AO7" s="109"/>
      <c r="AP7" s="109" t="str">
        <f t="shared" si="2"/>
        <v>.</v>
      </c>
      <c r="AQ7" s="141"/>
      <c r="AR7" s="64"/>
      <c r="AT7" s="74"/>
      <c r="AU7" s="74"/>
      <c r="AV7" s="66"/>
    </row>
    <row r="8" spans="1:48" ht="213" customHeight="1" x14ac:dyDescent="0.25">
      <c r="B8" s="82"/>
      <c r="C8" s="82"/>
      <c r="D8" s="9" t="s">
        <v>0</v>
      </c>
      <c r="E8" s="202" t="s">
        <v>249</v>
      </c>
      <c r="F8" s="202"/>
      <c r="G8" s="202"/>
      <c r="H8" s="215"/>
      <c r="I8" s="143" t="s">
        <v>182</v>
      </c>
      <c r="J8" s="175"/>
      <c r="K8" s="176"/>
      <c r="L8" s="176"/>
      <c r="M8" s="177"/>
      <c r="N8" s="96"/>
      <c r="O8" s="88"/>
      <c r="P8" s="88"/>
      <c r="Q8" s="88"/>
      <c r="R8" s="88"/>
      <c r="S8" s="88"/>
      <c r="T8" s="88"/>
      <c r="U8" s="88"/>
      <c r="V8" s="88"/>
      <c r="W8" s="98"/>
      <c r="X8" s="96"/>
      <c r="Y8" s="88"/>
      <c r="Z8" s="88"/>
      <c r="AA8" s="167"/>
      <c r="AB8" s="115"/>
      <c r="AC8" s="89"/>
      <c r="AD8" s="104"/>
      <c r="AE8" s="88"/>
      <c r="AF8" s="88"/>
      <c r="AG8" s="88"/>
      <c r="AH8" s="88"/>
      <c r="AI8" s="88"/>
      <c r="AJ8" s="88"/>
      <c r="AK8" s="88"/>
      <c r="AL8" s="61"/>
      <c r="AM8" s="90"/>
      <c r="AN8" s="90"/>
      <c r="AO8" s="117"/>
      <c r="AP8" s="117"/>
      <c r="AQ8" s="108"/>
      <c r="AR8" s="64"/>
      <c r="AT8" s="74"/>
      <c r="AU8" s="74"/>
      <c r="AV8" s="66"/>
    </row>
    <row r="9" spans="1:48" x14ac:dyDescent="0.25">
      <c r="A9" s="80" t="str">
        <f>MID(E$8,FIND("(Q",E$8)+1,6)&amp;"_O1"</f>
        <v>Q9.1.1_O1</v>
      </c>
      <c r="B9" s="80" t="s">
        <v>15</v>
      </c>
      <c r="C9" s="80" t="s">
        <v>16</v>
      </c>
      <c r="D9" s="9" t="s">
        <v>0</v>
      </c>
      <c r="E9" s="39" t="s">
        <v>0</v>
      </c>
      <c r="G9" s="39" t="s">
        <v>101</v>
      </c>
      <c r="H9" s="40"/>
      <c r="I9" s="143" t="s">
        <v>150</v>
      </c>
      <c r="J9" s="175"/>
      <c r="K9" s="176"/>
      <c r="L9" s="176"/>
      <c r="M9" s="177"/>
      <c r="N9" s="92" t="s">
        <v>1</v>
      </c>
      <c r="O9" s="93" t="str">
        <f t="shared" ref="O9:O25" si="3">IF(OR(B9="NI",B9="N"),"New question introduced in 2023 - Please answer this question for the year of the previous update in Column P",IF(B9="EC","Small changes were made to the question. Take extra care when validating the response in Column N. If necessary, please change your answer in Column P",""))</f>
        <v/>
      </c>
      <c r="P9" s="93"/>
      <c r="Q9" s="93"/>
      <c r="R9" s="93"/>
      <c r="S9" s="93"/>
      <c r="T9" s="93"/>
      <c r="U9" s="93"/>
      <c r="V9" s="93" t="str">
        <f>IF(AND(T9="",R9="",P9="",N9=""),"",IF(AND(T9="",R9="", P9=""),N9,IF(AND(T9="", R9="",P9&lt;&gt;""),P9,IF(AND(T9="",R9&lt;&gt;""),R9,T9))))</f>
        <v>no</v>
      </c>
      <c r="W9" s="95"/>
      <c r="X9" s="96"/>
      <c r="Y9" s="88"/>
      <c r="Z9" s="88"/>
      <c r="AA9" s="167"/>
      <c r="AB9" s="112"/>
      <c r="AC9" s="101"/>
      <c r="AD9" s="100"/>
      <c r="AE9" s="99"/>
      <c r="AF9" s="99" t="str">
        <f t="shared" si="1"/>
        <v/>
      </c>
      <c r="AG9" s="99"/>
      <c r="AH9" s="99"/>
      <c r="AI9" s="99"/>
      <c r="AJ9" s="99"/>
      <c r="AK9" s="99" t="str">
        <f t="shared" ref="AK9:AK25" si="4">IF(AND(AI9="",AG9="",AF9=""),"",IF(AND(AI9="",AG9=""),AF9,IF(AND(AI9="",AG9&lt;&gt;""),AG9,IF(AND(AI9="",AG9&lt;&gt;""),AG9,AI9))))</f>
        <v/>
      </c>
      <c r="AL9" s="102"/>
      <c r="AM9" s="103"/>
      <c r="AN9" s="103"/>
      <c r="AO9" s="109"/>
      <c r="AP9" s="109" t="str">
        <f t="shared" si="2"/>
        <v>.</v>
      </c>
      <c r="AQ9" s="141"/>
      <c r="AR9" s="64"/>
      <c r="AT9" s="74"/>
      <c r="AU9" s="74"/>
      <c r="AV9" s="66"/>
    </row>
    <row r="10" spans="1:48" x14ac:dyDescent="0.25">
      <c r="A10" s="80" t="str">
        <f>MID(E$8,FIND("(Q",E$8)+1,6)&amp;"_O2"</f>
        <v>Q9.1.1_O2</v>
      </c>
      <c r="B10" s="80" t="s">
        <v>15</v>
      </c>
      <c r="C10" s="80" t="s">
        <v>17</v>
      </c>
      <c r="D10" s="9" t="s">
        <v>0</v>
      </c>
      <c r="E10" s="39" t="s">
        <v>0</v>
      </c>
      <c r="G10" s="39" t="s">
        <v>75</v>
      </c>
      <c r="H10" s="40"/>
      <c r="I10" s="143" t="s">
        <v>170</v>
      </c>
      <c r="J10" s="148"/>
      <c r="K10" s="149"/>
      <c r="L10" s="149"/>
      <c r="M10" s="150"/>
      <c r="N10" s="92" t="s">
        <v>1</v>
      </c>
      <c r="O10" s="93" t="str">
        <f t="shared" si="3"/>
        <v/>
      </c>
      <c r="P10" s="105"/>
      <c r="Q10" s="93"/>
      <c r="R10" s="105"/>
      <c r="S10" s="93"/>
      <c r="T10" s="105"/>
      <c r="U10" s="93"/>
      <c r="V10" s="93" t="str">
        <f t="shared" ref="V10:V72" si="5">IF(AND(T10="",R10="",P10="",N10=""),"",IF(AND(T10="",R10="", P10=""),N10,IF(AND(T10="", R10="",P10&lt;&gt;""),P10,IF(AND(T10="",R10&lt;&gt;""),R10,T10))))</f>
        <v>no</v>
      </c>
      <c r="W10" s="106"/>
      <c r="X10" s="107"/>
      <c r="Y10" s="90"/>
      <c r="Z10" s="90"/>
      <c r="AA10" s="118"/>
      <c r="AB10" s="112"/>
      <c r="AC10" s="114"/>
      <c r="AD10" s="103"/>
      <c r="AE10" s="103"/>
      <c r="AF10" s="99" t="str">
        <f t="shared" si="1"/>
        <v/>
      </c>
      <c r="AG10" s="103"/>
      <c r="AH10" s="99"/>
      <c r="AI10" s="103"/>
      <c r="AJ10" s="103"/>
      <c r="AK10" s="99" t="str">
        <f t="shared" si="4"/>
        <v/>
      </c>
      <c r="AL10" s="103"/>
      <c r="AM10" s="103"/>
      <c r="AN10" s="103"/>
      <c r="AO10" s="103"/>
      <c r="AP10" s="109" t="str">
        <f t="shared" si="2"/>
        <v>.</v>
      </c>
      <c r="AQ10" s="141"/>
      <c r="AR10" s="64"/>
      <c r="AT10" s="74"/>
      <c r="AU10" s="74"/>
      <c r="AV10" s="66"/>
    </row>
    <row r="11" spans="1:48" x14ac:dyDescent="0.25">
      <c r="A11" s="80" t="str">
        <f>MID(E$8,FIND("(Q",E$8)+1,6)&amp;"_O3"</f>
        <v>Q9.1.1_O3</v>
      </c>
      <c r="B11" s="80" t="s">
        <v>15</v>
      </c>
      <c r="C11" s="80" t="s">
        <v>139</v>
      </c>
      <c r="D11" s="9"/>
      <c r="E11" s="39"/>
      <c r="G11" s="39" t="s">
        <v>92</v>
      </c>
      <c r="H11" s="40"/>
      <c r="I11" s="143" t="s">
        <v>131</v>
      </c>
      <c r="J11" s="148"/>
      <c r="K11" s="149"/>
      <c r="L11" s="149"/>
      <c r="M11" s="150"/>
      <c r="N11" s="92" t="s">
        <v>1</v>
      </c>
      <c r="O11" s="93" t="str">
        <f t="shared" si="3"/>
        <v/>
      </c>
      <c r="P11" s="105"/>
      <c r="Q11" s="93"/>
      <c r="R11" s="105"/>
      <c r="S11" s="93"/>
      <c r="T11" s="105"/>
      <c r="U11" s="93"/>
      <c r="V11" s="93" t="str">
        <f t="shared" si="5"/>
        <v>no</v>
      </c>
      <c r="W11" s="106"/>
      <c r="X11" s="107"/>
      <c r="Y11" s="90"/>
      <c r="Z11" s="90"/>
      <c r="AA11" s="118"/>
      <c r="AB11" s="112"/>
      <c r="AC11" s="114"/>
      <c r="AD11" s="109"/>
      <c r="AE11" s="103"/>
      <c r="AF11" s="99" t="str">
        <f t="shared" si="1"/>
        <v/>
      </c>
      <c r="AG11" s="103"/>
      <c r="AH11" s="99"/>
      <c r="AI11" s="103"/>
      <c r="AJ11" s="103"/>
      <c r="AK11" s="99" t="str">
        <f t="shared" si="4"/>
        <v/>
      </c>
      <c r="AL11" s="110"/>
      <c r="AM11" s="103"/>
      <c r="AN11" s="103"/>
      <c r="AO11" s="103"/>
      <c r="AP11" s="109" t="str">
        <f t="shared" si="2"/>
        <v>.</v>
      </c>
      <c r="AQ11" s="141"/>
      <c r="AR11" s="64"/>
      <c r="AT11" s="74"/>
      <c r="AU11" s="74"/>
      <c r="AV11" s="66"/>
    </row>
    <row r="12" spans="1:48" x14ac:dyDescent="0.25">
      <c r="A12" s="80" t="str">
        <f>MID(E$8,FIND("(Q",E$8)+1,6)&amp;"_O4"</f>
        <v>Q9.1.1_O4</v>
      </c>
      <c r="B12" s="80" t="s">
        <v>15</v>
      </c>
      <c r="C12" s="80" t="s">
        <v>140</v>
      </c>
      <c r="D12" s="9"/>
      <c r="E12" s="39"/>
      <c r="G12" s="39" t="s">
        <v>90</v>
      </c>
      <c r="H12" s="40"/>
      <c r="I12" s="143" t="s">
        <v>132</v>
      </c>
      <c r="J12" s="148"/>
      <c r="K12" s="149"/>
      <c r="L12" s="149"/>
      <c r="M12" s="150"/>
      <c r="N12" s="92" t="s">
        <v>1</v>
      </c>
      <c r="O12" s="93" t="str">
        <f t="shared" si="3"/>
        <v/>
      </c>
      <c r="P12" s="105"/>
      <c r="Q12" s="93"/>
      <c r="R12" s="105"/>
      <c r="S12" s="93"/>
      <c r="T12" s="105"/>
      <c r="U12" s="93"/>
      <c r="V12" s="93" t="str">
        <f t="shared" si="5"/>
        <v>no</v>
      </c>
      <c r="W12" s="106"/>
      <c r="X12" s="107"/>
      <c r="Y12" s="90"/>
      <c r="Z12" s="90"/>
      <c r="AA12" s="118"/>
      <c r="AB12" s="112"/>
      <c r="AC12" s="114"/>
      <c r="AD12" s="109"/>
      <c r="AE12" s="103"/>
      <c r="AF12" s="99" t="str">
        <f t="shared" si="1"/>
        <v/>
      </c>
      <c r="AG12" s="103"/>
      <c r="AH12" s="99"/>
      <c r="AI12" s="103"/>
      <c r="AJ12" s="103"/>
      <c r="AK12" s="99" t="str">
        <f t="shared" si="4"/>
        <v/>
      </c>
      <c r="AL12" s="110"/>
      <c r="AM12" s="103"/>
      <c r="AN12" s="103"/>
      <c r="AO12" s="103"/>
      <c r="AP12" s="109" t="str">
        <f t="shared" si="2"/>
        <v>.</v>
      </c>
      <c r="AQ12" s="141"/>
      <c r="AR12" s="64"/>
      <c r="AT12" s="74"/>
      <c r="AU12" s="74"/>
      <c r="AV12" s="66"/>
    </row>
    <row r="13" spans="1:48" x14ac:dyDescent="0.25">
      <c r="A13" s="80" t="str">
        <f>MID(E$8,FIND("(Q",E$8)+1,6)&amp;"_O5"</f>
        <v>Q9.1.1_O5</v>
      </c>
      <c r="B13" s="80" t="s">
        <v>15</v>
      </c>
      <c r="C13" s="80" t="s">
        <v>18</v>
      </c>
      <c r="D13" s="9" t="s">
        <v>0</v>
      </c>
      <c r="E13" s="39" t="s">
        <v>0</v>
      </c>
      <c r="G13" s="39" t="s">
        <v>102</v>
      </c>
      <c r="H13" s="40"/>
      <c r="I13" s="143" t="s">
        <v>133</v>
      </c>
      <c r="J13" s="151"/>
      <c r="K13" s="152"/>
      <c r="L13" s="152"/>
      <c r="M13" s="153"/>
      <c r="N13" s="92" t="s">
        <v>1</v>
      </c>
      <c r="O13" s="93" t="str">
        <f t="shared" si="3"/>
        <v/>
      </c>
      <c r="P13" s="93"/>
      <c r="Q13" s="93"/>
      <c r="R13" s="93"/>
      <c r="S13" s="93"/>
      <c r="T13" s="93"/>
      <c r="U13" s="93"/>
      <c r="V13" s="93" t="str">
        <f t="shared" si="5"/>
        <v>no</v>
      </c>
      <c r="W13" s="111"/>
      <c r="X13" s="107"/>
      <c r="Y13" s="90"/>
      <c r="Z13" s="90"/>
      <c r="AA13" s="118"/>
      <c r="AB13" s="112"/>
      <c r="AC13" s="101"/>
      <c r="AD13" s="113"/>
      <c r="AE13" s="99"/>
      <c r="AF13" s="99" t="str">
        <f t="shared" si="1"/>
        <v/>
      </c>
      <c r="AG13" s="99"/>
      <c r="AH13" s="99"/>
      <c r="AI13" s="103"/>
      <c r="AJ13" s="103"/>
      <c r="AK13" s="99" t="str">
        <f t="shared" si="4"/>
        <v/>
      </c>
      <c r="AL13" s="102"/>
      <c r="AM13" s="103"/>
      <c r="AN13" s="103"/>
      <c r="AO13" s="103"/>
      <c r="AP13" s="109" t="str">
        <f t="shared" si="2"/>
        <v>.</v>
      </c>
      <c r="AQ13" s="141"/>
      <c r="AR13" s="64"/>
      <c r="AT13" s="74"/>
      <c r="AU13" s="74"/>
      <c r="AV13" s="66"/>
    </row>
    <row r="14" spans="1:48" x14ac:dyDescent="0.25">
      <c r="A14" s="80" t="str">
        <f>MID(E$8,FIND("(Q",E$8)+1,6)&amp;"_O6"</f>
        <v>Q9.1.1_O6</v>
      </c>
      <c r="B14" s="80" t="s">
        <v>15</v>
      </c>
      <c r="C14" s="80" t="s">
        <v>19</v>
      </c>
      <c r="D14" s="9" t="s">
        <v>0</v>
      </c>
      <c r="E14" s="39" t="s">
        <v>0</v>
      </c>
      <c r="G14" s="39" t="s">
        <v>78</v>
      </c>
      <c r="H14" s="40"/>
      <c r="I14" s="143" t="s">
        <v>149</v>
      </c>
      <c r="J14" s="154"/>
      <c r="K14" s="155"/>
      <c r="L14" s="155"/>
      <c r="M14" s="156"/>
      <c r="N14" s="92" t="s">
        <v>1</v>
      </c>
      <c r="O14" s="93" t="str">
        <f t="shared" si="3"/>
        <v/>
      </c>
      <c r="P14" s="93"/>
      <c r="Q14" s="93"/>
      <c r="R14" s="93"/>
      <c r="S14" s="93"/>
      <c r="T14" s="93"/>
      <c r="U14" s="93"/>
      <c r="V14" s="93" t="str">
        <f t="shared" si="5"/>
        <v>no</v>
      </c>
      <c r="W14" s="106"/>
      <c r="X14" s="107"/>
      <c r="Y14" s="90"/>
      <c r="Z14" s="90"/>
      <c r="AA14" s="118"/>
      <c r="AB14" s="112"/>
      <c r="AC14" s="101"/>
      <c r="AD14" s="113"/>
      <c r="AE14" s="99"/>
      <c r="AF14" s="99" t="str">
        <f t="shared" si="1"/>
        <v/>
      </c>
      <c r="AG14" s="99"/>
      <c r="AH14" s="99"/>
      <c r="AI14" s="103"/>
      <c r="AJ14" s="103"/>
      <c r="AK14" s="99" t="str">
        <f t="shared" si="4"/>
        <v/>
      </c>
      <c r="AL14" s="102"/>
      <c r="AM14" s="103"/>
      <c r="AN14" s="103"/>
      <c r="AO14" s="103"/>
      <c r="AP14" s="109" t="str">
        <f t="shared" si="2"/>
        <v>.</v>
      </c>
      <c r="AQ14" s="141"/>
      <c r="AR14" s="64"/>
      <c r="AT14" s="74"/>
      <c r="AU14" s="74"/>
      <c r="AV14" s="66"/>
    </row>
    <row r="15" spans="1:48" x14ac:dyDescent="0.25">
      <c r="A15" s="80" t="str">
        <f>MID(E$8,FIND("(Q",E$8)+1,6)&amp;"_O7"</f>
        <v>Q9.1.1_O7</v>
      </c>
      <c r="B15" s="80" t="s">
        <v>15</v>
      </c>
      <c r="C15" s="80" t="s">
        <v>141</v>
      </c>
      <c r="D15" s="9"/>
      <c r="E15" s="39"/>
      <c r="G15" s="39" t="s">
        <v>94</v>
      </c>
      <c r="H15" s="40"/>
      <c r="I15" s="143" t="s">
        <v>134</v>
      </c>
      <c r="J15" s="154"/>
      <c r="K15" s="155"/>
      <c r="L15" s="155"/>
      <c r="M15" s="156"/>
      <c r="N15" s="92" t="s">
        <v>1</v>
      </c>
      <c r="O15" s="93" t="str">
        <f t="shared" si="3"/>
        <v/>
      </c>
      <c r="P15" s="93"/>
      <c r="Q15" s="93"/>
      <c r="R15" s="93"/>
      <c r="S15" s="93"/>
      <c r="T15" s="93"/>
      <c r="U15" s="93"/>
      <c r="V15" s="93" t="str">
        <f t="shared" si="5"/>
        <v>no</v>
      </c>
      <c r="W15" s="106"/>
      <c r="X15" s="107"/>
      <c r="Y15" s="90"/>
      <c r="Z15" s="90"/>
      <c r="AA15" s="118"/>
      <c r="AB15" s="112"/>
      <c r="AC15" s="101"/>
      <c r="AD15" s="113"/>
      <c r="AE15" s="99"/>
      <c r="AF15" s="99" t="str">
        <f t="shared" si="1"/>
        <v/>
      </c>
      <c r="AG15" s="99"/>
      <c r="AH15" s="99"/>
      <c r="AI15" s="103"/>
      <c r="AJ15" s="103"/>
      <c r="AK15" s="99" t="str">
        <f t="shared" si="4"/>
        <v/>
      </c>
      <c r="AL15" s="102"/>
      <c r="AM15" s="103"/>
      <c r="AN15" s="103"/>
      <c r="AO15" s="103"/>
      <c r="AP15" s="109" t="str">
        <f t="shared" si="2"/>
        <v>.</v>
      </c>
      <c r="AQ15" s="141"/>
      <c r="AR15" s="64"/>
      <c r="AT15" s="74"/>
      <c r="AU15" s="74"/>
      <c r="AV15" s="66"/>
    </row>
    <row r="16" spans="1:48" x14ac:dyDescent="0.25">
      <c r="A16" s="80" t="str">
        <f>MID(E$8,FIND("(Q",E$8)+1,6)&amp;"_O8"</f>
        <v>Q9.1.1_O8</v>
      </c>
      <c r="B16" s="80" t="s">
        <v>15</v>
      </c>
      <c r="C16" s="80" t="s">
        <v>142</v>
      </c>
      <c r="D16" s="9"/>
      <c r="E16" s="39"/>
      <c r="G16" s="39" t="s">
        <v>108</v>
      </c>
      <c r="H16" s="40"/>
      <c r="I16" s="143" t="s">
        <v>135</v>
      </c>
      <c r="J16" s="154"/>
      <c r="K16" s="155"/>
      <c r="L16" s="155"/>
      <c r="M16" s="156"/>
      <c r="N16" s="92" t="s">
        <v>1</v>
      </c>
      <c r="O16" s="93" t="str">
        <f t="shared" si="3"/>
        <v/>
      </c>
      <c r="P16" s="93"/>
      <c r="Q16" s="93"/>
      <c r="R16" s="93"/>
      <c r="S16" s="93"/>
      <c r="T16" s="93"/>
      <c r="U16" s="93"/>
      <c r="V16" s="93" t="str">
        <f t="shared" si="5"/>
        <v>no</v>
      </c>
      <c r="W16" s="106"/>
      <c r="X16" s="107"/>
      <c r="Y16" s="90"/>
      <c r="Z16" s="90"/>
      <c r="AA16" s="118"/>
      <c r="AB16" s="112"/>
      <c r="AC16" s="101"/>
      <c r="AD16" s="113"/>
      <c r="AE16" s="99"/>
      <c r="AF16" s="99" t="str">
        <f t="shared" si="1"/>
        <v/>
      </c>
      <c r="AG16" s="99"/>
      <c r="AH16" s="99"/>
      <c r="AI16" s="103"/>
      <c r="AJ16" s="103"/>
      <c r="AK16" s="99" t="str">
        <f t="shared" si="4"/>
        <v/>
      </c>
      <c r="AL16" s="102"/>
      <c r="AM16" s="103"/>
      <c r="AN16" s="103"/>
      <c r="AO16" s="103"/>
      <c r="AP16" s="109" t="str">
        <f t="shared" si="2"/>
        <v>.</v>
      </c>
      <c r="AQ16" s="141"/>
      <c r="AR16" s="64"/>
      <c r="AT16" s="74"/>
      <c r="AU16" s="74"/>
      <c r="AV16" s="66"/>
    </row>
    <row r="17" spans="1:48" x14ac:dyDescent="0.25">
      <c r="A17" s="80" t="str">
        <f>MID(E$8,FIND("(Q",E$8)+1,6)&amp;"_O9"</f>
        <v>Q9.1.1_O9</v>
      </c>
      <c r="B17" s="80" t="s">
        <v>15</v>
      </c>
      <c r="C17" s="80" t="s">
        <v>20</v>
      </c>
      <c r="D17" s="9" t="s">
        <v>0</v>
      </c>
      <c r="E17" s="39" t="s">
        <v>0</v>
      </c>
      <c r="G17" s="41" t="s">
        <v>79</v>
      </c>
      <c r="H17" s="42"/>
      <c r="I17" s="143" t="s">
        <v>151</v>
      </c>
      <c r="J17" s="151"/>
      <c r="K17" s="152"/>
      <c r="L17" s="152"/>
      <c r="M17" s="153"/>
      <c r="N17" s="92" t="s">
        <v>2</v>
      </c>
      <c r="O17" s="93" t="str">
        <f t="shared" si="3"/>
        <v/>
      </c>
      <c r="P17" s="93"/>
      <c r="Q17" s="93"/>
      <c r="R17" s="93"/>
      <c r="S17" s="93"/>
      <c r="T17" s="93"/>
      <c r="U17" s="93"/>
      <c r="V17" s="93" t="str">
        <f t="shared" si="5"/>
        <v>yes</v>
      </c>
      <c r="W17" s="106"/>
      <c r="X17" s="107"/>
      <c r="Y17" s="90"/>
      <c r="Z17" s="90"/>
      <c r="AA17" s="118"/>
      <c r="AB17" s="112"/>
      <c r="AC17" s="101"/>
      <c r="AD17" s="113"/>
      <c r="AE17" s="99"/>
      <c r="AF17" s="99" t="str">
        <f t="shared" si="1"/>
        <v/>
      </c>
      <c r="AG17" s="99"/>
      <c r="AH17" s="99"/>
      <c r="AI17" s="103"/>
      <c r="AJ17" s="103"/>
      <c r="AK17" s="99" t="str">
        <f t="shared" si="4"/>
        <v/>
      </c>
      <c r="AL17" s="102"/>
      <c r="AM17" s="103"/>
      <c r="AN17" s="103"/>
      <c r="AO17" s="103"/>
      <c r="AP17" s="109" t="str">
        <f t="shared" si="2"/>
        <v>.</v>
      </c>
      <c r="AQ17" s="141"/>
      <c r="AR17" s="64"/>
      <c r="AT17" s="74"/>
      <c r="AU17" s="74"/>
      <c r="AV17" s="66"/>
    </row>
    <row r="18" spans="1:48" x14ac:dyDescent="0.25">
      <c r="A18" s="80" t="str">
        <f>MID(E$8,FIND("(Q",E$8)+1,6)&amp;"_O10"</f>
        <v>Q9.1.1_O10</v>
      </c>
      <c r="B18" s="80" t="s">
        <v>15</v>
      </c>
      <c r="C18" s="80" t="s">
        <v>21</v>
      </c>
      <c r="D18" s="9" t="s">
        <v>0</v>
      </c>
      <c r="E18" s="39" t="s">
        <v>0</v>
      </c>
      <c r="G18" s="41" t="s">
        <v>81</v>
      </c>
      <c r="H18" s="42"/>
      <c r="I18" s="143" t="s">
        <v>152</v>
      </c>
      <c r="J18" s="151"/>
      <c r="K18" s="152"/>
      <c r="L18" s="152"/>
      <c r="M18" s="153"/>
      <c r="N18" s="92" t="s">
        <v>1</v>
      </c>
      <c r="O18" s="93" t="str">
        <f t="shared" si="3"/>
        <v/>
      </c>
      <c r="P18" s="93"/>
      <c r="Q18" s="93"/>
      <c r="R18" s="93"/>
      <c r="S18" s="93"/>
      <c r="T18" s="93"/>
      <c r="U18" s="93"/>
      <c r="V18" s="93" t="str">
        <f t="shared" si="5"/>
        <v>no</v>
      </c>
      <c r="W18" s="106"/>
      <c r="X18" s="107"/>
      <c r="Y18" s="90"/>
      <c r="Z18" s="90"/>
      <c r="AA18" s="118"/>
      <c r="AB18" s="112"/>
      <c r="AC18" s="101"/>
      <c r="AD18" s="113"/>
      <c r="AE18" s="99"/>
      <c r="AF18" s="99" t="str">
        <f t="shared" si="1"/>
        <v/>
      </c>
      <c r="AG18" s="99"/>
      <c r="AH18" s="99"/>
      <c r="AI18" s="103"/>
      <c r="AJ18" s="103"/>
      <c r="AK18" s="99" t="str">
        <f t="shared" si="4"/>
        <v/>
      </c>
      <c r="AL18" s="102"/>
      <c r="AM18" s="103"/>
      <c r="AN18" s="103"/>
      <c r="AO18" s="103"/>
      <c r="AP18" s="109" t="str">
        <f t="shared" si="2"/>
        <v>.</v>
      </c>
      <c r="AQ18" s="141"/>
      <c r="AR18" s="64"/>
      <c r="AT18" s="74"/>
      <c r="AU18" s="74"/>
      <c r="AV18" s="66"/>
    </row>
    <row r="19" spans="1:48" x14ac:dyDescent="0.25">
      <c r="A19" s="80" t="str">
        <f>MID(E$8,FIND("(Q",E$8)+1,6)&amp;"_O11"</f>
        <v>Q9.1.1_O11</v>
      </c>
      <c r="B19" s="80" t="s">
        <v>15</v>
      </c>
      <c r="C19" s="80" t="s">
        <v>22</v>
      </c>
      <c r="D19" s="9" t="s">
        <v>0</v>
      </c>
      <c r="E19" s="39" t="s">
        <v>0</v>
      </c>
      <c r="G19" s="41" t="s">
        <v>103</v>
      </c>
      <c r="H19" s="42"/>
      <c r="I19" s="143" t="s">
        <v>153</v>
      </c>
      <c r="J19" s="151"/>
      <c r="K19" s="152"/>
      <c r="L19" s="152"/>
      <c r="M19" s="153"/>
      <c r="N19" s="92" t="s">
        <v>1</v>
      </c>
      <c r="O19" s="93" t="str">
        <f t="shared" si="3"/>
        <v/>
      </c>
      <c r="P19" s="93"/>
      <c r="Q19" s="93"/>
      <c r="R19" s="93"/>
      <c r="S19" s="93"/>
      <c r="T19" s="93"/>
      <c r="U19" s="93"/>
      <c r="V19" s="93" t="str">
        <f t="shared" si="5"/>
        <v>no</v>
      </c>
      <c r="W19" s="106"/>
      <c r="X19" s="107"/>
      <c r="Y19" s="90"/>
      <c r="Z19" s="90"/>
      <c r="AA19" s="118"/>
      <c r="AB19" s="112"/>
      <c r="AC19" s="101"/>
      <c r="AD19" s="113"/>
      <c r="AE19" s="99"/>
      <c r="AF19" s="99" t="str">
        <f t="shared" si="1"/>
        <v/>
      </c>
      <c r="AG19" s="99"/>
      <c r="AH19" s="99"/>
      <c r="AI19" s="103"/>
      <c r="AJ19" s="103"/>
      <c r="AK19" s="99" t="str">
        <f t="shared" si="4"/>
        <v/>
      </c>
      <c r="AL19" s="102"/>
      <c r="AM19" s="103"/>
      <c r="AN19" s="103"/>
      <c r="AO19" s="103"/>
      <c r="AP19" s="109" t="str">
        <f t="shared" si="2"/>
        <v>.</v>
      </c>
      <c r="AQ19" s="141"/>
      <c r="AR19" s="64"/>
      <c r="AT19" s="74"/>
      <c r="AU19" s="74"/>
      <c r="AV19" s="66"/>
    </row>
    <row r="20" spans="1:48" x14ac:dyDescent="0.25">
      <c r="A20" s="80" t="str">
        <f>MID(E$8,FIND("(Q",E$8)+1,6)&amp;"_O12"</f>
        <v>Q9.1.1_O12</v>
      </c>
      <c r="B20" s="80" t="s">
        <v>15</v>
      </c>
      <c r="C20" s="80" t="s">
        <v>106</v>
      </c>
      <c r="D20" s="9" t="s">
        <v>0</v>
      </c>
      <c r="E20" s="39" t="s">
        <v>0</v>
      </c>
      <c r="G20" s="41" t="s">
        <v>100</v>
      </c>
      <c r="H20" s="42"/>
      <c r="I20" s="143" t="s">
        <v>155</v>
      </c>
      <c r="J20" s="151"/>
      <c r="K20" s="152"/>
      <c r="L20" s="152"/>
      <c r="M20" s="153"/>
      <c r="N20" s="92" t="s">
        <v>1</v>
      </c>
      <c r="O20" s="93" t="str">
        <f t="shared" si="3"/>
        <v/>
      </c>
      <c r="P20" s="93"/>
      <c r="Q20" s="93"/>
      <c r="R20" s="93"/>
      <c r="S20" s="93"/>
      <c r="T20" s="93"/>
      <c r="U20" s="93"/>
      <c r="V20" s="93" t="str">
        <f t="shared" si="5"/>
        <v>no</v>
      </c>
      <c r="W20" s="106"/>
      <c r="X20" s="107"/>
      <c r="Y20" s="90"/>
      <c r="Z20" s="90"/>
      <c r="AA20" s="118"/>
      <c r="AB20" s="112"/>
      <c r="AC20" s="101"/>
      <c r="AD20" s="99"/>
      <c r="AE20" s="99"/>
      <c r="AF20" s="99" t="str">
        <f t="shared" si="1"/>
        <v/>
      </c>
      <c r="AG20" s="99"/>
      <c r="AH20" s="99"/>
      <c r="AI20" s="103"/>
      <c r="AJ20" s="103"/>
      <c r="AK20" s="99" t="str">
        <f t="shared" si="4"/>
        <v/>
      </c>
      <c r="AL20" s="102"/>
      <c r="AM20" s="103"/>
      <c r="AN20" s="103"/>
      <c r="AO20" s="103"/>
      <c r="AP20" s="109" t="str">
        <f t="shared" si="2"/>
        <v>.</v>
      </c>
      <c r="AQ20" s="141"/>
      <c r="AR20" s="64"/>
      <c r="AT20" s="74"/>
      <c r="AU20" s="74"/>
      <c r="AV20" s="66"/>
    </row>
    <row r="21" spans="1:48" x14ac:dyDescent="0.25">
      <c r="A21" s="80" t="str">
        <f>MID(E$8,FIND("(Q",E$8)+1,6)&amp;"_O13"</f>
        <v>Q9.1.1_O13</v>
      </c>
      <c r="B21" s="80" t="s">
        <v>15</v>
      </c>
      <c r="C21" s="80" t="s">
        <v>23</v>
      </c>
      <c r="D21" s="9" t="s">
        <v>0</v>
      </c>
      <c r="E21" s="39" t="s">
        <v>0</v>
      </c>
      <c r="G21" s="41" t="s">
        <v>104</v>
      </c>
      <c r="H21" s="42"/>
      <c r="I21" s="143" t="s">
        <v>154</v>
      </c>
      <c r="J21" s="151"/>
      <c r="K21" s="152"/>
      <c r="L21" s="152"/>
      <c r="M21" s="153"/>
      <c r="N21" s="92" t="s">
        <v>1</v>
      </c>
      <c r="O21" s="93" t="str">
        <f t="shared" si="3"/>
        <v/>
      </c>
      <c r="P21" s="93"/>
      <c r="Q21" s="93"/>
      <c r="R21" s="93"/>
      <c r="S21" s="93"/>
      <c r="T21" s="93"/>
      <c r="U21" s="93"/>
      <c r="V21" s="93" t="str">
        <f t="shared" si="5"/>
        <v>no</v>
      </c>
      <c r="W21" s="106"/>
      <c r="X21" s="107"/>
      <c r="Y21" s="90"/>
      <c r="Z21" s="90"/>
      <c r="AA21" s="118"/>
      <c r="AB21" s="112"/>
      <c r="AC21" s="101"/>
      <c r="AD21" s="113"/>
      <c r="AE21" s="99"/>
      <c r="AF21" s="99" t="str">
        <f t="shared" si="1"/>
        <v/>
      </c>
      <c r="AG21" s="99"/>
      <c r="AH21" s="99"/>
      <c r="AI21" s="103"/>
      <c r="AJ21" s="103"/>
      <c r="AK21" s="99" t="str">
        <f t="shared" si="4"/>
        <v/>
      </c>
      <c r="AL21" s="102"/>
      <c r="AM21" s="103"/>
      <c r="AN21" s="103"/>
      <c r="AO21" s="103"/>
      <c r="AP21" s="109" t="str">
        <f t="shared" si="2"/>
        <v>.</v>
      </c>
      <c r="AQ21" s="141"/>
      <c r="AR21" s="64"/>
      <c r="AT21" s="74"/>
      <c r="AU21" s="74"/>
      <c r="AV21" s="66"/>
    </row>
    <row r="22" spans="1:48" x14ac:dyDescent="0.25">
      <c r="A22" s="80" t="str">
        <f>MID(E$8,FIND("(Q",E$8)+1,6)&amp;"_O14"</f>
        <v>Q9.1.1_O14</v>
      </c>
      <c r="B22" s="80" t="s">
        <v>15</v>
      </c>
      <c r="C22" s="80" t="s">
        <v>24</v>
      </c>
      <c r="D22" s="9" t="s">
        <v>0</v>
      </c>
      <c r="E22" s="39" t="s">
        <v>0</v>
      </c>
      <c r="G22" s="39" t="s">
        <v>105</v>
      </c>
      <c r="H22" s="40"/>
      <c r="I22" s="143" t="s">
        <v>136</v>
      </c>
      <c r="J22" s="151"/>
      <c r="K22" s="152"/>
      <c r="L22" s="152"/>
      <c r="M22" s="153"/>
      <c r="N22" s="92" t="s">
        <v>1</v>
      </c>
      <c r="O22" s="93" t="str">
        <f t="shared" si="3"/>
        <v/>
      </c>
      <c r="P22" s="93"/>
      <c r="Q22" s="93"/>
      <c r="R22" s="93"/>
      <c r="S22" s="93"/>
      <c r="T22" s="93"/>
      <c r="U22" s="93"/>
      <c r="V22" s="93" t="str">
        <f t="shared" si="5"/>
        <v>no</v>
      </c>
      <c r="W22" s="106"/>
      <c r="X22" s="107"/>
      <c r="Y22" s="90"/>
      <c r="Z22" s="90"/>
      <c r="AA22" s="118"/>
      <c r="AB22" s="112"/>
      <c r="AC22" s="101"/>
      <c r="AD22" s="113"/>
      <c r="AE22" s="99"/>
      <c r="AF22" s="99" t="str">
        <f t="shared" si="1"/>
        <v/>
      </c>
      <c r="AG22" s="99"/>
      <c r="AH22" s="99"/>
      <c r="AI22" s="103"/>
      <c r="AJ22" s="103"/>
      <c r="AK22" s="99" t="str">
        <f t="shared" si="4"/>
        <v/>
      </c>
      <c r="AL22" s="102"/>
      <c r="AM22" s="103"/>
      <c r="AN22" s="103"/>
      <c r="AO22" s="103"/>
      <c r="AP22" s="109" t="str">
        <f t="shared" si="2"/>
        <v>.</v>
      </c>
      <c r="AQ22" s="141"/>
      <c r="AR22" s="64"/>
      <c r="AT22" s="74"/>
      <c r="AU22" s="74"/>
      <c r="AV22" s="66"/>
    </row>
    <row r="23" spans="1:48" x14ac:dyDescent="0.25">
      <c r="A23" s="80" t="str">
        <f>MID(E$8,FIND("(Q",E$8)+1,6)&amp;"_O15"</f>
        <v>Q9.1.1_O15</v>
      </c>
      <c r="B23" s="80" t="s">
        <v>15</v>
      </c>
      <c r="C23" s="80" t="s">
        <v>25</v>
      </c>
      <c r="D23" s="9"/>
      <c r="E23" s="39"/>
      <c r="G23" s="39" t="s">
        <v>107</v>
      </c>
      <c r="H23" s="40"/>
      <c r="I23" s="143" t="s">
        <v>137</v>
      </c>
      <c r="J23" s="151"/>
      <c r="K23" s="152"/>
      <c r="L23" s="152"/>
      <c r="M23" s="153"/>
      <c r="N23" s="92" t="s">
        <v>2</v>
      </c>
      <c r="O23" s="93" t="str">
        <f t="shared" si="3"/>
        <v/>
      </c>
      <c r="P23" s="93"/>
      <c r="Q23" s="93"/>
      <c r="R23" s="93"/>
      <c r="S23" s="93"/>
      <c r="T23" s="93"/>
      <c r="U23" s="93"/>
      <c r="V23" s="93" t="str">
        <f t="shared" si="5"/>
        <v>yes</v>
      </c>
      <c r="W23" s="106"/>
      <c r="X23" s="107"/>
      <c r="Y23" s="90"/>
      <c r="Z23" s="90"/>
      <c r="AA23" s="118"/>
      <c r="AB23" s="112"/>
      <c r="AC23" s="101"/>
      <c r="AD23" s="113"/>
      <c r="AE23" s="99"/>
      <c r="AF23" s="99" t="str">
        <f t="shared" si="1"/>
        <v/>
      </c>
      <c r="AG23" s="99"/>
      <c r="AH23" s="99"/>
      <c r="AI23" s="103"/>
      <c r="AJ23" s="103"/>
      <c r="AK23" s="99" t="str">
        <f t="shared" si="4"/>
        <v/>
      </c>
      <c r="AL23" s="102"/>
      <c r="AM23" s="103"/>
      <c r="AN23" s="103"/>
      <c r="AO23" s="103"/>
      <c r="AP23" s="109" t="str">
        <f t="shared" si="2"/>
        <v>.</v>
      </c>
      <c r="AQ23" s="141"/>
      <c r="AR23" s="64"/>
      <c r="AT23" s="74"/>
      <c r="AU23" s="74"/>
      <c r="AV23" s="66"/>
    </row>
    <row r="24" spans="1:48" x14ac:dyDescent="0.25">
      <c r="A24" s="80" t="str">
        <f>MID(E$8,FIND("(Q",E$8)+1,6)&amp;"_O16"</f>
        <v>Q9.1.1_O16</v>
      </c>
      <c r="B24" s="80" t="s">
        <v>15</v>
      </c>
      <c r="C24" s="80" t="s">
        <v>171</v>
      </c>
      <c r="D24" s="9"/>
      <c r="E24" s="39"/>
      <c r="G24" s="39" t="s">
        <v>9</v>
      </c>
      <c r="H24" s="40"/>
      <c r="I24" s="188" t="s">
        <v>172</v>
      </c>
      <c r="J24" s="151"/>
      <c r="K24" s="152"/>
      <c r="L24" s="152"/>
      <c r="M24" s="153"/>
      <c r="N24" s="92" t="s">
        <v>1</v>
      </c>
      <c r="O24" s="93" t="str">
        <f t="shared" si="3"/>
        <v/>
      </c>
      <c r="P24" s="93"/>
      <c r="Q24" s="93"/>
      <c r="R24" s="93"/>
      <c r="S24" s="93"/>
      <c r="T24" s="93"/>
      <c r="U24" s="93"/>
      <c r="V24" s="93" t="str">
        <f t="shared" si="5"/>
        <v>no</v>
      </c>
      <c r="W24" s="106"/>
      <c r="X24" s="107"/>
      <c r="Y24" s="90"/>
      <c r="Z24" s="90"/>
      <c r="AA24" s="118"/>
      <c r="AB24" s="112"/>
      <c r="AC24" s="101"/>
      <c r="AD24" s="113"/>
      <c r="AE24" s="99"/>
      <c r="AF24" s="99" t="str">
        <f t="shared" si="1"/>
        <v/>
      </c>
      <c r="AG24" s="99"/>
      <c r="AH24" s="99"/>
      <c r="AI24" s="103"/>
      <c r="AJ24" s="103"/>
      <c r="AK24" s="99" t="str">
        <f t="shared" si="4"/>
        <v/>
      </c>
      <c r="AL24" s="102"/>
      <c r="AM24" s="103"/>
      <c r="AN24" s="103"/>
      <c r="AO24" s="103"/>
      <c r="AP24" s="109" t="str">
        <f t="shared" si="2"/>
        <v>.</v>
      </c>
      <c r="AQ24" s="141"/>
      <c r="AR24" s="64"/>
      <c r="AT24" s="74"/>
      <c r="AU24" s="74"/>
      <c r="AV24" s="66"/>
    </row>
    <row r="25" spans="1:48" x14ac:dyDescent="0.25">
      <c r="A25" s="80" t="str">
        <f>MID(E$8,FIND("(Q",E$8)+1,6)&amp;"_O17"</f>
        <v>Q9.1.1_O17</v>
      </c>
      <c r="B25" s="80" t="s">
        <v>15</v>
      </c>
      <c r="C25" s="80" t="s">
        <v>143</v>
      </c>
      <c r="D25" s="9"/>
      <c r="E25" s="39"/>
      <c r="G25" s="39" t="s">
        <v>109</v>
      </c>
      <c r="H25" s="40"/>
      <c r="I25" s="188" t="s">
        <v>138</v>
      </c>
      <c r="J25" s="151"/>
      <c r="K25" s="152"/>
      <c r="L25" s="152"/>
      <c r="M25" s="153"/>
      <c r="N25" s="92" t="s">
        <v>1</v>
      </c>
      <c r="O25" s="93" t="str">
        <f t="shared" si="3"/>
        <v/>
      </c>
      <c r="P25" s="93"/>
      <c r="Q25" s="93"/>
      <c r="R25" s="93"/>
      <c r="S25" s="93"/>
      <c r="T25" s="93"/>
      <c r="U25" s="93"/>
      <c r="V25" s="93" t="str">
        <f t="shared" si="5"/>
        <v>no</v>
      </c>
      <c r="W25" s="106"/>
      <c r="X25" s="107"/>
      <c r="Y25" s="90"/>
      <c r="Z25" s="90"/>
      <c r="AA25" s="118"/>
      <c r="AB25" s="112"/>
      <c r="AC25" s="101"/>
      <c r="AD25" s="113"/>
      <c r="AE25" s="99"/>
      <c r="AF25" s="99" t="str">
        <f t="shared" si="1"/>
        <v/>
      </c>
      <c r="AG25" s="99"/>
      <c r="AH25" s="99"/>
      <c r="AI25" s="103"/>
      <c r="AJ25" s="103"/>
      <c r="AK25" s="99" t="str">
        <f t="shared" si="4"/>
        <v/>
      </c>
      <c r="AL25" s="102"/>
      <c r="AM25" s="103"/>
      <c r="AN25" s="103"/>
      <c r="AO25" s="103"/>
      <c r="AP25" s="109" t="str">
        <f t="shared" si="2"/>
        <v>.</v>
      </c>
      <c r="AQ25" s="141"/>
      <c r="AR25" s="64"/>
      <c r="AT25" s="74"/>
      <c r="AU25" s="74"/>
      <c r="AV25" s="66"/>
    </row>
    <row r="26" spans="1:48" ht="62.25" customHeight="1" x14ac:dyDescent="0.25">
      <c r="A26" s="82"/>
      <c r="C26" s="82"/>
      <c r="D26" s="9" t="s">
        <v>0</v>
      </c>
      <c r="E26" s="202" t="s">
        <v>178</v>
      </c>
      <c r="F26" s="203"/>
      <c r="G26" s="203"/>
      <c r="H26" s="204"/>
      <c r="I26" s="144" t="s">
        <v>183</v>
      </c>
      <c r="J26" s="151"/>
      <c r="K26" s="152"/>
      <c r="L26" s="152"/>
      <c r="M26" s="153"/>
      <c r="N26" s="27"/>
      <c r="O26" s="88"/>
      <c r="P26" s="88"/>
      <c r="Q26" s="88"/>
      <c r="R26" s="88"/>
      <c r="S26" s="88"/>
      <c r="T26" s="88"/>
      <c r="U26" s="88"/>
      <c r="V26" s="88"/>
      <c r="W26" s="108"/>
      <c r="X26" s="107"/>
      <c r="Y26" s="90"/>
      <c r="Z26" s="90"/>
      <c r="AA26" s="118"/>
      <c r="AB26" s="115"/>
      <c r="AC26" s="89"/>
      <c r="AD26" s="97"/>
      <c r="AE26" s="88"/>
      <c r="AF26" s="88"/>
      <c r="AG26" s="88"/>
      <c r="AH26" s="88"/>
      <c r="AI26" s="90"/>
      <c r="AJ26" s="90"/>
      <c r="AK26" s="88"/>
      <c r="AL26" s="61"/>
      <c r="AM26" s="90"/>
      <c r="AN26" s="90"/>
      <c r="AO26" s="90"/>
      <c r="AP26" s="117"/>
      <c r="AQ26" s="108"/>
      <c r="AR26" s="64"/>
      <c r="AT26" s="74"/>
      <c r="AU26" s="74"/>
      <c r="AV26" s="66"/>
    </row>
    <row r="27" spans="1:48" x14ac:dyDescent="0.25">
      <c r="D27" s="9" t="s">
        <v>0</v>
      </c>
      <c r="E27" s="39" t="s">
        <v>0</v>
      </c>
      <c r="F27" s="39" t="s">
        <v>101</v>
      </c>
      <c r="H27" s="40"/>
      <c r="I27" s="143" t="s">
        <v>150</v>
      </c>
      <c r="J27" s="151"/>
      <c r="K27" s="152"/>
      <c r="L27" s="152"/>
      <c r="M27" s="153"/>
      <c r="N27" s="27"/>
      <c r="O27" s="88"/>
      <c r="P27" s="88"/>
      <c r="Q27" s="88"/>
      <c r="R27" s="88"/>
      <c r="S27" s="88"/>
      <c r="T27" s="88"/>
      <c r="U27" s="88"/>
      <c r="V27" s="88"/>
      <c r="W27" s="108"/>
      <c r="X27" s="107"/>
      <c r="Y27" s="90"/>
      <c r="Z27" s="90"/>
      <c r="AA27" s="118"/>
      <c r="AB27" s="115"/>
      <c r="AC27" s="89"/>
      <c r="AD27" s="97"/>
      <c r="AE27" s="88"/>
      <c r="AF27" s="88"/>
      <c r="AG27" s="88"/>
      <c r="AH27" s="88"/>
      <c r="AI27" s="90"/>
      <c r="AJ27" s="90"/>
      <c r="AK27" s="88"/>
      <c r="AL27" s="61"/>
      <c r="AM27" s="90"/>
      <c r="AN27" s="90"/>
      <c r="AO27" s="90"/>
      <c r="AP27" s="117"/>
      <c r="AQ27" s="108"/>
      <c r="AR27" s="64"/>
      <c r="AT27" s="74"/>
      <c r="AU27" s="74"/>
      <c r="AV27" s="66"/>
    </row>
    <row r="28" spans="1:48" ht="68.25" customHeight="1" x14ac:dyDescent="0.25">
      <c r="A28" s="80" t="str">
        <f>MID(G28,FIND("(Q",G28)+1,7)&amp;"_O1"</f>
        <v>Q9.1.2a_O1</v>
      </c>
      <c r="B28" s="80" t="s">
        <v>130</v>
      </c>
      <c r="C28" s="80" t="s">
        <v>27</v>
      </c>
      <c r="D28" s="9"/>
      <c r="E28" s="39"/>
      <c r="F28" s="39"/>
      <c r="G28" s="203" t="s">
        <v>179</v>
      </c>
      <c r="H28" s="204"/>
      <c r="I28" s="188"/>
      <c r="J28" s="151"/>
      <c r="K28" s="152"/>
      <c r="L28" s="152"/>
      <c r="M28" s="153"/>
      <c r="N28" s="92" t="s">
        <v>1</v>
      </c>
      <c r="O28" s="93" t="str">
        <f t="shared" ref="O28:O30" si="6">IF(OR(B28="NI",B28="N"),"New question introduced in 2023 - Please answer this question for the year of the previous update in Column P",IF(B28="EC","Small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28" s="93"/>
      <c r="Q28" s="93"/>
      <c r="R28" s="93"/>
      <c r="S28" s="93"/>
      <c r="T28" s="93"/>
      <c r="U28" s="93"/>
      <c r="V28" s="93" t="str">
        <f t="shared" si="5"/>
        <v>no</v>
      </c>
      <c r="W28" s="106"/>
      <c r="X28" s="107"/>
      <c r="Y28" s="90"/>
      <c r="Z28" s="90"/>
      <c r="AA28" s="118"/>
      <c r="AB28" s="112"/>
      <c r="AC28" s="101"/>
      <c r="AD28" s="113"/>
      <c r="AE28" s="99"/>
      <c r="AF28" s="99" t="str">
        <f t="shared" ref="AF28:AF70" si="7">IF(AND(AD28="",AB28=""),"",IF(AND(AD28="",AB28&lt;&gt;""),AB28,IF(AND(AD28="",AB28&lt;&gt;""),AB28,AD28)))</f>
        <v/>
      </c>
      <c r="AG28" s="99"/>
      <c r="AH28" s="99"/>
      <c r="AI28" s="103"/>
      <c r="AJ28" s="103"/>
      <c r="AK28" s="99" t="str">
        <f t="shared" ref="AK28:AK70" si="8">IF(AND(AI28="",AG28="",AF28=""),"",IF(AND(AI28="",AG28=""),AF28,IF(AND(AI28="",AG28&lt;&gt;""),AG28,IF(AND(AI28="",AG28&lt;&gt;""),AG28,AI28))))</f>
        <v/>
      </c>
      <c r="AL28" s="102"/>
      <c r="AM28" s="103"/>
      <c r="AN28" s="103"/>
      <c r="AO28" s="103"/>
      <c r="AP28" s="109" t="str">
        <f t="shared" ref="AP28:AP70" si="9">IF(AND(AN28="",AL28="",AK28=""),".",IF(AND(AN28="",AL28=""),AK28,IF(AND(AN28="",AL28&lt;&gt;""),AL28,IF(AND(AN28="",AL28&lt;&gt;""),AL28,AN28))))</f>
        <v>.</v>
      </c>
      <c r="AQ28" s="141"/>
      <c r="AR28" s="64"/>
      <c r="AT28" s="74"/>
      <c r="AU28" s="74"/>
      <c r="AV28" s="66"/>
    </row>
    <row r="29" spans="1:48" ht="66.75" customHeight="1" x14ac:dyDescent="0.25">
      <c r="A29" s="80" t="str">
        <f>MID(G29,FIND("(Q",G29)+1,7)&amp;"_O1"</f>
        <v>Q9.1.2b_O1</v>
      </c>
      <c r="B29" s="80" t="s">
        <v>130</v>
      </c>
      <c r="C29" s="80" t="s">
        <v>27</v>
      </c>
      <c r="D29" s="9"/>
      <c r="E29" s="39"/>
      <c r="F29" s="39"/>
      <c r="G29" s="203" t="s">
        <v>180</v>
      </c>
      <c r="H29" s="204"/>
      <c r="I29" s="188"/>
      <c r="J29" s="151"/>
      <c r="K29" s="152"/>
      <c r="L29" s="152"/>
      <c r="M29" s="153"/>
      <c r="N29" s="92" t="s">
        <v>1</v>
      </c>
      <c r="O29" s="93" t="str">
        <f t="shared" si="6"/>
        <v>Small changes were made to the question. Take extra care when validating the response in Column N. If necessary, please change your answer in Column P</v>
      </c>
      <c r="P29" s="93"/>
      <c r="Q29" s="93"/>
      <c r="R29" s="93"/>
      <c r="S29" s="93"/>
      <c r="T29" s="93"/>
      <c r="U29" s="93"/>
      <c r="V29" s="93" t="str">
        <f t="shared" si="5"/>
        <v>no</v>
      </c>
      <c r="W29" s="106"/>
      <c r="X29" s="107"/>
      <c r="Y29" s="90"/>
      <c r="Z29" s="90"/>
      <c r="AA29" s="118"/>
      <c r="AB29" s="112"/>
      <c r="AC29" s="101"/>
      <c r="AD29" s="113"/>
      <c r="AE29" s="99"/>
      <c r="AF29" s="99" t="str">
        <f t="shared" si="7"/>
        <v/>
      </c>
      <c r="AG29" s="99"/>
      <c r="AH29" s="99"/>
      <c r="AI29" s="103"/>
      <c r="AJ29" s="103"/>
      <c r="AK29" s="99" t="str">
        <f t="shared" si="8"/>
        <v/>
      </c>
      <c r="AL29" s="102"/>
      <c r="AM29" s="103"/>
      <c r="AN29" s="103"/>
      <c r="AO29" s="103"/>
      <c r="AP29" s="109" t="str">
        <f t="shared" si="9"/>
        <v>.</v>
      </c>
      <c r="AQ29" s="141"/>
      <c r="AR29" s="64"/>
      <c r="AT29" s="74"/>
      <c r="AU29" s="74"/>
      <c r="AV29" s="66"/>
    </row>
    <row r="30" spans="1:48" ht="66" customHeight="1" x14ac:dyDescent="0.25">
      <c r="A30" s="80" t="str">
        <f>MID(G30,FIND("(Q",G30)+1,7)&amp;"_O1"</f>
        <v>Q9.1.2c_O1</v>
      </c>
      <c r="B30" s="80" t="s">
        <v>130</v>
      </c>
      <c r="C30" s="80" t="s">
        <v>27</v>
      </c>
      <c r="D30" s="9"/>
      <c r="E30" s="39"/>
      <c r="F30" s="39"/>
      <c r="G30" s="56" t="s">
        <v>181</v>
      </c>
      <c r="H30" s="78"/>
      <c r="I30" s="188"/>
      <c r="J30" s="151"/>
      <c r="K30" s="152"/>
      <c r="L30" s="152"/>
      <c r="M30" s="153"/>
      <c r="N30" s="92" t="s">
        <v>1</v>
      </c>
      <c r="O30" s="93" t="str">
        <f t="shared" si="6"/>
        <v>Small changes were made to the question. Take extra care when validating the response in Column N. If necessary, please change your answer in Column P</v>
      </c>
      <c r="P30" s="93"/>
      <c r="Q30" s="93"/>
      <c r="R30" s="93"/>
      <c r="S30" s="93"/>
      <c r="T30" s="93"/>
      <c r="U30" s="93"/>
      <c r="V30" s="93" t="str">
        <f t="shared" si="5"/>
        <v>no</v>
      </c>
      <c r="W30" s="106"/>
      <c r="X30" s="107"/>
      <c r="Y30" s="90"/>
      <c r="Z30" s="90"/>
      <c r="AA30" s="118"/>
      <c r="AB30" s="112"/>
      <c r="AC30" s="101"/>
      <c r="AD30" s="113"/>
      <c r="AE30" s="99"/>
      <c r="AF30" s="99" t="str">
        <f t="shared" si="7"/>
        <v/>
      </c>
      <c r="AG30" s="99"/>
      <c r="AH30" s="99"/>
      <c r="AI30" s="103"/>
      <c r="AJ30" s="103"/>
      <c r="AK30" s="99" t="str">
        <f t="shared" si="8"/>
        <v/>
      </c>
      <c r="AL30" s="102"/>
      <c r="AM30" s="103"/>
      <c r="AN30" s="103"/>
      <c r="AO30" s="103"/>
      <c r="AP30" s="109" t="str">
        <f t="shared" si="9"/>
        <v>.</v>
      </c>
      <c r="AQ30" s="141"/>
      <c r="AR30" s="64"/>
      <c r="AT30" s="74"/>
      <c r="AU30" s="74"/>
      <c r="AV30" s="66"/>
    </row>
    <row r="31" spans="1:48" ht="50.15" customHeight="1" x14ac:dyDescent="0.25">
      <c r="D31" s="9" t="s">
        <v>0</v>
      </c>
      <c r="E31" s="39" t="s">
        <v>0</v>
      </c>
      <c r="F31" s="58" t="s">
        <v>75</v>
      </c>
      <c r="H31" s="59"/>
      <c r="I31" s="188" t="s">
        <v>170</v>
      </c>
      <c r="J31" s="151"/>
      <c r="K31" s="152"/>
      <c r="L31" s="152"/>
      <c r="M31" s="153"/>
      <c r="N31" s="27"/>
      <c r="O31" s="88"/>
      <c r="P31" s="88"/>
      <c r="Q31" s="88"/>
      <c r="R31" s="88"/>
      <c r="S31" s="88"/>
      <c r="T31" s="88"/>
      <c r="U31" s="88"/>
      <c r="V31" s="88"/>
      <c r="W31" s="108"/>
      <c r="X31" s="107"/>
      <c r="Y31" s="90"/>
      <c r="Z31" s="90"/>
      <c r="AA31" s="118"/>
      <c r="AB31" s="115"/>
      <c r="AC31" s="89"/>
      <c r="AD31" s="97"/>
      <c r="AE31" s="88"/>
      <c r="AF31" s="88"/>
      <c r="AG31" s="88"/>
      <c r="AH31" s="88"/>
      <c r="AI31" s="90"/>
      <c r="AJ31" s="90"/>
      <c r="AK31" s="88"/>
      <c r="AL31" s="61"/>
      <c r="AM31" s="90"/>
      <c r="AN31" s="90"/>
      <c r="AO31" s="90"/>
      <c r="AP31" s="117"/>
      <c r="AQ31" s="108"/>
      <c r="AR31" s="64"/>
      <c r="AT31" s="74"/>
      <c r="AU31" s="74"/>
      <c r="AV31" s="66"/>
    </row>
    <row r="32" spans="1:48" ht="63.75" customHeight="1" x14ac:dyDescent="0.25">
      <c r="A32" s="80" t="str">
        <f>MID(G32,FIND("(Q",G32)+1,7)&amp;"_O2"</f>
        <v>Q9.1.2a_O2</v>
      </c>
      <c r="B32" s="80" t="s">
        <v>130</v>
      </c>
      <c r="C32" s="80" t="s">
        <v>28</v>
      </c>
      <c r="D32" s="9"/>
      <c r="E32" s="39"/>
      <c r="F32" s="58"/>
      <c r="G32" s="197" t="s">
        <v>179</v>
      </c>
      <c r="H32" s="198"/>
      <c r="I32" s="188"/>
      <c r="J32" s="151"/>
      <c r="K32" s="152"/>
      <c r="L32" s="152"/>
      <c r="M32" s="153"/>
      <c r="N32" s="92" t="s">
        <v>1</v>
      </c>
      <c r="O32" s="93" t="str">
        <f t="shared" ref="O32:O34" si="10">IF(OR(B32="NI",B32="N"),"New question introduced in 2023 - Please answer this question for the year of the previous update in Column P",IF(B32="EC","Small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2" s="93"/>
      <c r="Q32" s="93"/>
      <c r="R32" s="93"/>
      <c r="S32" s="93"/>
      <c r="T32" s="93"/>
      <c r="U32" s="93"/>
      <c r="V32" s="93" t="str">
        <f t="shared" si="5"/>
        <v>no</v>
      </c>
      <c r="W32" s="106"/>
      <c r="X32" s="107"/>
      <c r="Y32" s="90"/>
      <c r="Z32" s="90"/>
      <c r="AA32" s="118"/>
      <c r="AB32" s="112"/>
      <c r="AC32" s="101"/>
      <c r="AD32" s="113"/>
      <c r="AE32" s="99"/>
      <c r="AF32" s="99" t="str">
        <f t="shared" si="7"/>
        <v/>
      </c>
      <c r="AG32" s="99"/>
      <c r="AH32" s="99"/>
      <c r="AI32" s="103"/>
      <c r="AJ32" s="103"/>
      <c r="AK32" s="99" t="str">
        <f t="shared" si="8"/>
        <v/>
      </c>
      <c r="AL32" s="102"/>
      <c r="AM32" s="103"/>
      <c r="AN32" s="103"/>
      <c r="AO32" s="103"/>
      <c r="AP32" s="109" t="str">
        <f t="shared" si="9"/>
        <v>.</v>
      </c>
      <c r="AQ32" s="141"/>
      <c r="AR32" s="64"/>
      <c r="AT32" s="74"/>
      <c r="AU32" s="74"/>
      <c r="AV32" s="66"/>
    </row>
    <row r="33" spans="1:48" ht="66" customHeight="1" x14ac:dyDescent="0.25">
      <c r="A33" s="80" t="str">
        <f>MID(G33,FIND("(Q",G33)+1,7)&amp;"_O2"</f>
        <v>Q9.1.2b_O2</v>
      </c>
      <c r="B33" s="80" t="s">
        <v>130</v>
      </c>
      <c r="C33" s="80" t="s">
        <v>28</v>
      </c>
      <c r="D33" s="9"/>
      <c r="E33" s="39"/>
      <c r="F33" s="58"/>
      <c r="G33" s="197" t="s">
        <v>180</v>
      </c>
      <c r="H33" s="198"/>
      <c r="I33" s="188"/>
      <c r="J33" s="151"/>
      <c r="K33" s="152"/>
      <c r="L33" s="152"/>
      <c r="M33" s="153"/>
      <c r="N33" s="92" t="s">
        <v>1</v>
      </c>
      <c r="O33" s="93" t="str">
        <f t="shared" si="10"/>
        <v>Small changes were made to the question. Take extra care when validating the response in Column N. If necessary, please change your answer in Column P</v>
      </c>
      <c r="P33" s="93"/>
      <c r="Q33" s="93"/>
      <c r="R33" s="93"/>
      <c r="S33" s="93"/>
      <c r="T33" s="93"/>
      <c r="U33" s="93"/>
      <c r="V33" s="93" t="str">
        <f t="shared" si="5"/>
        <v>no</v>
      </c>
      <c r="W33" s="106"/>
      <c r="X33" s="107"/>
      <c r="Y33" s="90"/>
      <c r="Z33" s="90"/>
      <c r="AA33" s="118"/>
      <c r="AB33" s="112"/>
      <c r="AC33" s="101"/>
      <c r="AD33" s="113"/>
      <c r="AE33" s="99"/>
      <c r="AF33" s="99" t="str">
        <f t="shared" si="7"/>
        <v/>
      </c>
      <c r="AG33" s="99"/>
      <c r="AH33" s="99"/>
      <c r="AI33" s="103"/>
      <c r="AJ33" s="103"/>
      <c r="AK33" s="99" t="str">
        <f t="shared" si="8"/>
        <v/>
      </c>
      <c r="AL33" s="102"/>
      <c r="AM33" s="103"/>
      <c r="AN33" s="103"/>
      <c r="AO33" s="103"/>
      <c r="AP33" s="109" t="str">
        <f t="shared" si="9"/>
        <v>.</v>
      </c>
      <c r="AQ33" s="141"/>
      <c r="AR33" s="64"/>
      <c r="AT33" s="74"/>
      <c r="AU33" s="74"/>
      <c r="AV33" s="66"/>
    </row>
    <row r="34" spans="1:48" ht="63.75" customHeight="1" x14ac:dyDescent="0.25">
      <c r="A34" s="80" t="str">
        <f>MID(G34,FIND("(Q",G34)+1,7)&amp;"_O2"</f>
        <v>Q9.1.2c_O2</v>
      </c>
      <c r="B34" s="80" t="s">
        <v>130</v>
      </c>
      <c r="C34" s="80" t="s">
        <v>28</v>
      </c>
      <c r="D34" s="9"/>
      <c r="E34" s="39"/>
      <c r="F34" s="58"/>
      <c r="G34" s="56" t="s">
        <v>181</v>
      </c>
      <c r="H34" s="189"/>
      <c r="I34" s="143"/>
      <c r="J34" s="151"/>
      <c r="K34" s="152"/>
      <c r="L34" s="152"/>
      <c r="M34" s="153"/>
      <c r="N34" s="92" t="s">
        <v>1</v>
      </c>
      <c r="O34" s="93" t="str">
        <f t="shared" si="10"/>
        <v>Small changes were made to the question. Take extra care when validating the response in Column N. If necessary, please change your answer in Column P</v>
      </c>
      <c r="P34" s="93"/>
      <c r="Q34" s="93"/>
      <c r="R34" s="93"/>
      <c r="S34" s="93"/>
      <c r="T34" s="93"/>
      <c r="U34" s="93"/>
      <c r="V34" s="93" t="str">
        <f t="shared" si="5"/>
        <v>no</v>
      </c>
      <c r="W34" s="106"/>
      <c r="X34" s="107"/>
      <c r="Y34" s="90"/>
      <c r="Z34" s="90"/>
      <c r="AA34" s="118"/>
      <c r="AB34" s="112"/>
      <c r="AC34" s="101"/>
      <c r="AD34" s="113"/>
      <c r="AE34" s="99"/>
      <c r="AF34" s="99" t="str">
        <f t="shared" si="7"/>
        <v/>
      </c>
      <c r="AG34" s="99"/>
      <c r="AH34" s="99"/>
      <c r="AI34" s="103"/>
      <c r="AJ34" s="103"/>
      <c r="AK34" s="99" t="str">
        <f t="shared" si="8"/>
        <v/>
      </c>
      <c r="AL34" s="102"/>
      <c r="AM34" s="103"/>
      <c r="AN34" s="103"/>
      <c r="AO34" s="103"/>
      <c r="AP34" s="109" t="str">
        <f t="shared" si="9"/>
        <v>.</v>
      </c>
      <c r="AQ34" s="141"/>
      <c r="AR34" s="64"/>
      <c r="AT34" s="74"/>
      <c r="AU34" s="74"/>
      <c r="AV34" s="66"/>
    </row>
    <row r="35" spans="1:48" x14ac:dyDescent="0.25">
      <c r="D35" s="9" t="s">
        <v>0</v>
      </c>
      <c r="E35" s="39" t="s">
        <v>0</v>
      </c>
      <c r="F35" s="58" t="s">
        <v>92</v>
      </c>
      <c r="H35" s="59"/>
      <c r="I35" s="143" t="s">
        <v>131</v>
      </c>
      <c r="J35" s="151"/>
      <c r="K35" s="152"/>
      <c r="L35" s="152"/>
      <c r="M35" s="153"/>
      <c r="N35" s="27"/>
      <c r="O35" s="88"/>
      <c r="P35" s="88"/>
      <c r="Q35" s="88"/>
      <c r="R35" s="88"/>
      <c r="S35" s="88"/>
      <c r="T35" s="88"/>
      <c r="U35" s="88"/>
      <c r="V35" s="88"/>
      <c r="W35" s="108"/>
      <c r="X35" s="107"/>
      <c r="Y35" s="90"/>
      <c r="Z35" s="90"/>
      <c r="AA35" s="118"/>
      <c r="AB35" s="115"/>
      <c r="AC35" s="89"/>
      <c r="AD35" s="97"/>
      <c r="AE35" s="88"/>
      <c r="AF35" s="88"/>
      <c r="AG35" s="88"/>
      <c r="AH35" s="88"/>
      <c r="AI35" s="90"/>
      <c r="AJ35" s="90"/>
      <c r="AK35" s="88"/>
      <c r="AL35" s="61"/>
      <c r="AM35" s="90"/>
      <c r="AN35" s="90"/>
      <c r="AO35" s="90"/>
      <c r="AP35" s="117"/>
      <c r="AQ35" s="108"/>
      <c r="AR35" s="64"/>
      <c r="AT35" s="74"/>
      <c r="AU35" s="74"/>
      <c r="AV35" s="66"/>
    </row>
    <row r="36" spans="1:48" ht="34.5" x14ac:dyDescent="0.25">
      <c r="A36" s="80" t="str">
        <f>MID(G36,FIND("(Q",G36)+1,7)&amp;"_O3"</f>
        <v>Q9.1.2a_O3</v>
      </c>
      <c r="B36" s="80" t="s">
        <v>130</v>
      </c>
      <c r="C36" s="80" t="s">
        <v>145</v>
      </c>
      <c r="D36" s="9"/>
      <c r="E36" s="39"/>
      <c r="F36" s="58"/>
      <c r="G36" s="197" t="s">
        <v>179</v>
      </c>
      <c r="H36" s="198"/>
      <c r="I36" s="188"/>
      <c r="J36" s="151"/>
      <c r="K36" s="152"/>
      <c r="L36" s="152"/>
      <c r="M36" s="153"/>
      <c r="N36" s="92" t="s">
        <v>1</v>
      </c>
      <c r="O36" s="93" t="str">
        <f t="shared" ref="O36:O38" si="11">IF(OR(B36="NI",B36="N"),"New question introduced in 2023 - Please answer this question for the year of the previous update in Column P",IF(B36="EC","Small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36" s="93"/>
      <c r="Q36" s="93"/>
      <c r="R36" s="93"/>
      <c r="S36" s="93"/>
      <c r="T36" s="93"/>
      <c r="U36" s="93"/>
      <c r="V36" s="93" t="str">
        <f t="shared" si="5"/>
        <v>no</v>
      </c>
      <c r="W36" s="106"/>
      <c r="X36" s="107"/>
      <c r="Y36" s="90"/>
      <c r="Z36" s="90"/>
      <c r="AA36" s="118"/>
      <c r="AB36" s="112"/>
      <c r="AC36" s="101"/>
      <c r="AD36" s="113"/>
      <c r="AE36" s="99"/>
      <c r="AF36" s="99" t="str">
        <f t="shared" si="7"/>
        <v/>
      </c>
      <c r="AG36" s="99"/>
      <c r="AH36" s="99"/>
      <c r="AI36" s="103"/>
      <c r="AJ36" s="103"/>
      <c r="AK36" s="99" t="str">
        <f t="shared" si="8"/>
        <v/>
      </c>
      <c r="AL36" s="102"/>
      <c r="AM36" s="103"/>
      <c r="AN36" s="103"/>
      <c r="AO36" s="103"/>
      <c r="AP36" s="109" t="str">
        <f t="shared" si="9"/>
        <v>.</v>
      </c>
      <c r="AQ36" s="141"/>
      <c r="AR36" s="64"/>
      <c r="AT36" s="74"/>
      <c r="AU36" s="74"/>
      <c r="AV36" s="66"/>
    </row>
    <row r="37" spans="1:48" ht="34.5" x14ac:dyDescent="0.25">
      <c r="A37" s="80" t="str">
        <f>MID(G37,FIND("(Q",G37)+1,7)&amp;"_O3"</f>
        <v>Q9.1.2b_O3</v>
      </c>
      <c r="B37" s="80" t="s">
        <v>130</v>
      </c>
      <c r="C37" s="80" t="s">
        <v>145</v>
      </c>
      <c r="D37" s="9"/>
      <c r="E37" s="39"/>
      <c r="F37" s="58"/>
      <c r="G37" s="197" t="s">
        <v>180</v>
      </c>
      <c r="H37" s="198"/>
      <c r="I37" s="188"/>
      <c r="J37" s="151"/>
      <c r="K37" s="152"/>
      <c r="L37" s="152"/>
      <c r="M37" s="153"/>
      <c r="N37" s="92" t="s">
        <v>1</v>
      </c>
      <c r="O37" s="93" t="str">
        <f t="shared" si="11"/>
        <v>Small changes were made to the question. Take extra care when validating the response in Column N. If necessary, please change your answer in Column P</v>
      </c>
      <c r="P37" s="93"/>
      <c r="Q37" s="93"/>
      <c r="R37" s="93"/>
      <c r="S37" s="93"/>
      <c r="T37" s="93"/>
      <c r="U37" s="93"/>
      <c r="V37" s="93" t="str">
        <f t="shared" si="5"/>
        <v>no</v>
      </c>
      <c r="W37" s="106"/>
      <c r="X37" s="107"/>
      <c r="Y37" s="90"/>
      <c r="Z37" s="90"/>
      <c r="AA37" s="118"/>
      <c r="AB37" s="112"/>
      <c r="AC37" s="101"/>
      <c r="AD37" s="113"/>
      <c r="AE37" s="99"/>
      <c r="AF37" s="99" t="str">
        <f t="shared" si="7"/>
        <v/>
      </c>
      <c r="AG37" s="99"/>
      <c r="AH37" s="99"/>
      <c r="AI37" s="103"/>
      <c r="AJ37" s="103"/>
      <c r="AK37" s="99" t="str">
        <f t="shared" si="8"/>
        <v/>
      </c>
      <c r="AL37" s="102"/>
      <c r="AM37" s="103"/>
      <c r="AN37" s="103"/>
      <c r="AO37" s="103"/>
      <c r="AP37" s="109" t="str">
        <f t="shared" si="9"/>
        <v>.</v>
      </c>
      <c r="AQ37" s="141"/>
      <c r="AR37" s="64"/>
      <c r="AT37" s="74"/>
      <c r="AU37" s="74"/>
      <c r="AV37" s="66"/>
    </row>
    <row r="38" spans="1:48" ht="34.5" x14ac:dyDescent="0.25">
      <c r="A38" s="80" t="str">
        <f>MID(G38,FIND("(Q",G38)+1,7)&amp;"_O3"</f>
        <v>Q9.1.2c_O3</v>
      </c>
      <c r="B38" s="80" t="s">
        <v>130</v>
      </c>
      <c r="C38" s="80" t="s">
        <v>145</v>
      </c>
      <c r="D38" s="9"/>
      <c r="E38" s="39"/>
      <c r="F38" s="58"/>
      <c r="G38" s="56" t="s">
        <v>181</v>
      </c>
      <c r="H38" s="189"/>
      <c r="I38" s="188"/>
      <c r="J38" s="151"/>
      <c r="K38" s="152"/>
      <c r="L38" s="152"/>
      <c r="M38" s="153"/>
      <c r="N38" s="92" t="s">
        <v>1</v>
      </c>
      <c r="O38" s="93" t="str">
        <f t="shared" si="11"/>
        <v>Small changes were made to the question. Take extra care when validating the response in Column N. If necessary, please change your answer in Column P</v>
      </c>
      <c r="P38" s="93"/>
      <c r="Q38" s="93"/>
      <c r="R38" s="93"/>
      <c r="S38" s="93"/>
      <c r="T38" s="93"/>
      <c r="U38" s="93"/>
      <c r="V38" s="93" t="str">
        <f t="shared" si="5"/>
        <v>no</v>
      </c>
      <c r="W38" s="106"/>
      <c r="X38" s="107"/>
      <c r="Y38" s="90"/>
      <c r="Z38" s="90"/>
      <c r="AA38" s="118"/>
      <c r="AB38" s="112"/>
      <c r="AC38" s="101"/>
      <c r="AD38" s="113"/>
      <c r="AE38" s="99"/>
      <c r="AF38" s="99" t="str">
        <f t="shared" si="7"/>
        <v/>
      </c>
      <c r="AG38" s="99"/>
      <c r="AH38" s="99"/>
      <c r="AI38" s="103"/>
      <c r="AJ38" s="103"/>
      <c r="AK38" s="99" t="str">
        <f t="shared" si="8"/>
        <v/>
      </c>
      <c r="AL38" s="102"/>
      <c r="AM38" s="103"/>
      <c r="AN38" s="103"/>
      <c r="AO38" s="103"/>
      <c r="AP38" s="109" t="str">
        <f t="shared" si="9"/>
        <v>.</v>
      </c>
      <c r="AQ38" s="141"/>
      <c r="AR38" s="64"/>
      <c r="AT38" s="74"/>
      <c r="AU38" s="74"/>
      <c r="AV38" s="66"/>
    </row>
    <row r="39" spans="1:48" x14ac:dyDescent="0.25">
      <c r="D39" s="9"/>
      <c r="E39" s="39"/>
      <c r="F39" s="58" t="s">
        <v>90</v>
      </c>
      <c r="H39" s="59"/>
      <c r="I39" s="143" t="s">
        <v>132</v>
      </c>
      <c r="J39" s="151"/>
      <c r="K39" s="152"/>
      <c r="L39" s="152"/>
      <c r="M39" s="153"/>
      <c r="N39" s="27"/>
      <c r="O39" s="88"/>
      <c r="P39" s="88"/>
      <c r="Q39" s="88"/>
      <c r="R39" s="88"/>
      <c r="S39" s="88"/>
      <c r="T39" s="88"/>
      <c r="U39" s="88"/>
      <c r="V39" s="88"/>
      <c r="W39" s="108"/>
      <c r="X39" s="107"/>
      <c r="Y39" s="90"/>
      <c r="Z39" s="90"/>
      <c r="AA39" s="118"/>
      <c r="AB39" s="115"/>
      <c r="AC39" s="89"/>
      <c r="AD39" s="97"/>
      <c r="AE39" s="88"/>
      <c r="AF39" s="88"/>
      <c r="AG39" s="88"/>
      <c r="AH39" s="88"/>
      <c r="AI39" s="90"/>
      <c r="AJ39" s="90"/>
      <c r="AK39" s="88"/>
      <c r="AL39" s="61"/>
      <c r="AM39" s="90"/>
      <c r="AN39" s="90"/>
      <c r="AO39" s="90"/>
      <c r="AP39" s="117"/>
      <c r="AQ39" s="108"/>
      <c r="AR39" s="64"/>
      <c r="AT39" s="74"/>
      <c r="AU39" s="74"/>
      <c r="AV39" s="66"/>
    </row>
    <row r="40" spans="1:48" ht="34.5" x14ac:dyDescent="0.25">
      <c r="A40" s="80" t="str">
        <f>MID(G40,FIND("(Q",G40)+1,7)&amp;"_O4"</f>
        <v>Q9.1.2a_O4</v>
      </c>
      <c r="B40" s="80" t="s">
        <v>130</v>
      </c>
      <c r="C40" s="80" t="s">
        <v>144</v>
      </c>
      <c r="D40" s="9"/>
      <c r="E40" s="39"/>
      <c r="F40" s="58"/>
      <c r="G40" s="197" t="s">
        <v>179</v>
      </c>
      <c r="H40" s="198"/>
      <c r="I40" s="188"/>
      <c r="J40" s="151"/>
      <c r="K40" s="152"/>
      <c r="L40" s="152"/>
      <c r="M40" s="153"/>
      <c r="N40" s="92" t="s">
        <v>1</v>
      </c>
      <c r="O40" s="93" t="str">
        <f t="shared" ref="O40:O42" si="12">IF(OR(B40="NI",B40="N"),"New question introduced in 2023 - Please answer this question for the year of the previous update in Column P",IF(B40="EC","Small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40" s="93"/>
      <c r="Q40" s="93"/>
      <c r="R40" s="93"/>
      <c r="S40" s="93"/>
      <c r="T40" s="93"/>
      <c r="U40" s="93"/>
      <c r="V40" s="93" t="str">
        <f t="shared" si="5"/>
        <v>no</v>
      </c>
      <c r="W40" s="106"/>
      <c r="X40" s="107"/>
      <c r="Y40" s="90"/>
      <c r="Z40" s="90"/>
      <c r="AA40" s="118"/>
      <c r="AB40" s="112"/>
      <c r="AC40" s="101"/>
      <c r="AD40" s="113"/>
      <c r="AE40" s="99"/>
      <c r="AF40" s="99" t="str">
        <f t="shared" si="7"/>
        <v/>
      </c>
      <c r="AG40" s="99"/>
      <c r="AH40" s="99"/>
      <c r="AI40" s="103"/>
      <c r="AJ40" s="103"/>
      <c r="AK40" s="99" t="str">
        <f t="shared" si="8"/>
        <v/>
      </c>
      <c r="AL40" s="102"/>
      <c r="AM40" s="103"/>
      <c r="AN40" s="103"/>
      <c r="AO40" s="103"/>
      <c r="AP40" s="109" t="str">
        <f t="shared" si="9"/>
        <v>.</v>
      </c>
      <c r="AQ40" s="141"/>
      <c r="AR40" s="64"/>
      <c r="AT40" s="74"/>
      <c r="AU40" s="74"/>
      <c r="AV40" s="66"/>
    </row>
    <row r="41" spans="1:48" ht="34.5" x14ac:dyDescent="0.25">
      <c r="A41" s="80" t="str">
        <f>MID(G41,FIND("(Q",G41)+1,7)&amp;"_O4"</f>
        <v>Q9.1.2b_O4</v>
      </c>
      <c r="B41" s="80" t="s">
        <v>130</v>
      </c>
      <c r="C41" s="80" t="s">
        <v>144</v>
      </c>
      <c r="D41" s="9"/>
      <c r="E41" s="39"/>
      <c r="F41" s="58"/>
      <c r="G41" s="197" t="s">
        <v>180</v>
      </c>
      <c r="H41" s="198"/>
      <c r="I41" s="188"/>
      <c r="J41" s="151"/>
      <c r="K41" s="152"/>
      <c r="L41" s="152"/>
      <c r="M41" s="153"/>
      <c r="N41" s="92" t="s">
        <v>1</v>
      </c>
      <c r="O41" s="93" t="str">
        <f t="shared" si="12"/>
        <v>Small changes were made to the question. Take extra care when validating the response in Column N. If necessary, please change your answer in Column P</v>
      </c>
      <c r="P41" s="93"/>
      <c r="Q41" s="93"/>
      <c r="R41" s="93"/>
      <c r="S41" s="93"/>
      <c r="T41" s="93"/>
      <c r="U41" s="93"/>
      <c r="V41" s="93" t="str">
        <f t="shared" si="5"/>
        <v>no</v>
      </c>
      <c r="W41" s="106"/>
      <c r="X41" s="107"/>
      <c r="Y41" s="90"/>
      <c r="Z41" s="90"/>
      <c r="AA41" s="118"/>
      <c r="AB41" s="112"/>
      <c r="AC41" s="101"/>
      <c r="AD41" s="113"/>
      <c r="AE41" s="99"/>
      <c r="AF41" s="99" t="str">
        <f t="shared" si="7"/>
        <v/>
      </c>
      <c r="AG41" s="99"/>
      <c r="AH41" s="99"/>
      <c r="AI41" s="103"/>
      <c r="AJ41" s="103"/>
      <c r="AK41" s="99" t="str">
        <f t="shared" si="8"/>
        <v/>
      </c>
      <c r="AL41" s="102"/>
      <c r="AM41" s="103"/>
      <c r="AN41" s="103"/>
      <c r="AO41" s="103"/>
      <c r="AP41" s="109" t="str">
        <f t="shared" si="9"/>
        <v>.</v>
      </c>
      <c r="AQ41" s="141"/>
      <c r="AR41" s="64"/>
      <c r="AT41" s="74"/>
      <c r="AU41" s="74"/>
      <c r="AV41" s="66"/>
    </row>
    <row r="42" spans="1:48" ht="34.5" x14ac:dyDescent="0.25">
      <c r="A42" s="80" t="str">
        <f>MID(G42,FIND("(Q",G42)+1,7)&amp;"_O4"</f>
        <v>Q9.1.2c_O4</v>
      </c>
      <c r="B42" s="80" t="s">
        <v>130</v>
      </c>
      <c r="C42" s="80" t="s">
        <v>144</v>
      </c>
      <c r="D42" s="9"/>
      <c r="E42" s="39"/>
      <c r="F42" s="58"/>
      <c r="G42" s="56" t="s">
        <v>181</v>
      </c>
      <c r="H42" s="189"/>
      <c r="I42" s="143"/>
      <c r="J42" s="151"/>
      <c r="K42" s="152"/>
      <c r="L42" s="152"/>
      <c r="M42" s="153"/>
      <c r="N42" s="92" t="s">
        <v>1</v>
      </c>
      <c r="O42" s="93" t="str">
        <f t="shared" si="12"/>
        <v>Small changes were made to the question. Take extra care when validating the response in Column N. If necessary, please change your answer in Column P</v>
      </c>
      <c r="P42" s="93"/>
      <c r="Q42" s="93"/>
      <c r="R42" s="93"/>
      <c r="S42" s="93"/>
      <c r="T42" s="93"/>
      <c r="U42" s="93"/>
      <c r="V42" s="93" t="str">
        <f t="shared" si="5"/>
        <v>no</v>
      </c>
      <c r="W42" s="106"/>
      <c r="X42" s="107"/>
      <c r="Y42" s="90"/>
      <c r="Z42" s="90"/>
      <c r="AA42" s="118"/>
      <c r="AB42" s="112"/>
      <c r="AC42" s="101"/>
      <c r="AD42" s="113"/>
      <c r="AE42" s="99"/>
      <c r="AF42" s="99" t="str">
        <f t="shared" si="7"/>
        <v/>
      </c>
      <c r="AG42" s="99"/>
      <c r="AH42" s="99"/>
      <c r="AI42" s="103"/>
      <c r="AJ42" s="103"/>
      <c r="AK42" s="99" t="str">
        <f t="shared" si="8"/>
        <v/>
      </c>
      <c r="AL42" s="102"/>
      <c r="AM42" s="103"/>
      <c r="AN42" s="103"/>
      <c r="AO42" s="103"/>
      <c r="AP42" s="109" t="str">
        <f t="shared" si="9"/>
        <v>.</v>
      </c>
      <c r="AQ42" s="141"/>
      <c r="AR42" s="64"/>
      <c r="AT42" s="74"/>
      <c r="AU42" s="74"/>
      <c r="AV42" s="66"/>
    </row>
    <row r="43" spans="1:48" x14ac:dyDescent="0.25">
      <c r="D43" s="9" t="s">
        <v>0</v>
      </c>
      <c r="E43" s="39" t="s">
        <v>0</v>
      </c>
      <c r="F43" s="39" t="s">
        <v>102</v>
      </c>
      <c r="H43" s="40"/>
      <c r="I43" s="188" t="s">
        <v>133</v>
      </c>
      <c r="J43" s="151"/>
      <c r="K43" s="152"/>
      <c r="L43" s="152"/>
      <c r="M43" s="153"/>
      <c r="N43" s="27"/>
      <c r="O43" s="88"/>
      <c r="P43" s="88"/>
      <c r="Q43" s="88"/>
      <c r="R43" s="88"/>
      <c r="S43" s="88"/>
      <c r="T43" s="88"/>
      <c r="U43" s="88"/>
      <c r="V43" s="88"/>
      <c r="W43" s="108"/>
      <c r="X43" s="107"/>
      <c r="Y43" s="90"/>
      <c r="Z43" s="90"/>
      <c r="AA43" s="118"/>
      <c r="AB43" s="115"/>
      <c r="AC43" s="89"/>
      <c r="AD43" s="97"/>
      <c r="AE43" s="88"/>
      <c r="AF43" s="88"/>
      <c r="AG43" s="88"/>
      <c r="AH43" s="88"/>
      <c r="AI43" s="90"/>
      <c r="AJ43" s="90"/>
      <c r="AK43" s="88"/>
      <c r="AL43" s="61"/>
      <c r="AM43" s="90"/>
      <c r="AN43" s="90"/>
      <c r="AO43" s="90"/>
      <c r="AP43" s="117"/>
      <c r="AQ43" s="108"/>
      <c r="AR43" s="64"/>
      <c r="AT43" s="74"/>
      <c r="AU43" s="74"/>
      <c r="AV43" s="66"/>
    </row>
    <row r="44" spans="1:48" ht="34.5" x14ac:dyDescent="0.25">
      <c r="A44" s="80" t="str">
        <f>MID(G44,FIND("(Q",G44)+1,7)&amp;"_O5"</f>
        <v>Q9.1.2a_O5</v>
      </c>
      <c r="B44" s="80" t="s">
        <v>130</v>
      </c>
      <c r="C44" s="80" t="s">
        <v>29</v>
      </c>
      <c r="D44" s="9"/>
      <c r="E44" s="39"/>
      <c r="G44" s="197" t="s">
        <v>179</v>
      </c>
      <c r="H44" s="198"/>
      <c r="I44" s="188"/>
      <c r="J44" s="151"/>
      <c r="K44" s="152"/>
      <c r="L44" s="152"/>
      <c r="M44" s="153"/>
      <c r="N44" s="92" t="s">
        <v>1</v>
      </c>
      <c r="O44" s="93" t="str">
        <f t="shared" ref="O44:O46" si="13">IF(OR(B44="NI",B44="N"),"New question introduced in 2023 - Please answer this question for the year of the previous update in Column P",IF(B44="EC","Small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44" s="93"/>
      <c r="Q44" s="93"/>
      <c r="R44" s="93"/>
      <c r="S44" s="93"/>
      <c r="T44" s="93"/>
      <c r="U44" s="93"/>
      <c r="V44" s="93" t="str">
        <f t="shared" si="5"/>
        <v>no</v>
      </c>
      <c r="W44" s="106"/>
      <c r="X44" s="107"/>
      <c r="Y44" s="90"/>
      <c r="Z44" s="90"/>
      <c r="AA44" s="118"/>
      <c r="AB44" s="112"/>
      <c r="AC44" s="101"/>
      <c r="AD44" s="113"/>
      <c r="AE44" s="99"/>
      <c r="AF44" s="99" t="str">
        <f t="shared" si="7"/>
        <v/>
      </c>
      <c r="AG44" s="99"/>
      <c r="AH44" s="99"/>
      <c r="AI44" s="103"/>
      <c r="AJ44" s="103"/>
      <c r="AK44" s="99" t="str">
        <f t="shared" si="8"/>
        <v/>
      </c>
      <c r="AL44" s="102"/>
      <c r="AM44" s="103"/>
      <c r="AN44" s="103"/>
      <c r="AO44" s="103"/>
      <c r="AP44" s="109" t="str">
        <f t="shared" si="9"/>
        <v>.</v>
      </c>
      <c r="AQ44" s="141"/>
      <c r="AR44" s="64"/>
      <c r="AT44" s="74"/>
      <c r="AU44" s="74"/>
      <c r="AV44" s="66"/>
    </row>
    <row r="45" spans="1:48" ht="34.5" x14ac:dyDescent="0.25">
      <c r="A45" s="80" t="str">
        <f>MID(G45,FIND("(Q",G45)+1,7)&amp;"_O5"</f>
        <v>Q9.1.2b_O5</v>
      </c>
      <c r="B45" s="80" t="s">
        <v>130</v>
      </c>
      <c r="C45" s="80" t="s">
        <v>29</v>
      </c>
      <c r="D45" s="9"/>
      <c r="E45" s="39"/>
      <c r="G45" s="197" t="s">
        <v>180</v>
      </c>
      <c r="H45" s="198"/>
      <c r="I45" s="188"/>
      <c r="J45" s="151"/>
      <c r="K45" s="152"/>
      <c r="L45" s="152"/>
      <c r="M45" s="153"/>
      <c r="N45" s="92" t="s">
        <v>1</v>
      </c>
      <c r="O45" s="93" t="str">
        <f t="shared" si="13"/>
        <v>Small changes were made to the question. Take extra care when validating the response in Column N. If necessary, please change your answer in Column P</v>
      </c>
      <c r="P45" s="93"/>
      <c r="Q45" s="93"/>
      <c r="R45" s="93"/>
      <c r="S45" s="93"/>
      <c r="T45" s="93"/>
      <c r="U45" s="93"/>
      <c r="V45" s="93" t="str">
        <f t="shared" si="5"/>
        <v>no</v>
      </c>
      <c r="W45" s="106"/>
      <c r="X45" s="107"/>
      <c r="Y45" s="90"/>
      <c r="Z45" s="90"/>
      <c r="AA45" s="118"/>
      <c r="AB45" s="112"/>
      <c r="AC45" s="101"/>
      <c r="AD45" s="113"/>
      <c r="AE45" s="99"/>
      <c r="AF45" s="99" t="str">
        <f t="shared" si="7"/>
        <v/>
      </c>
      <c r="AG45" s="99"/>
      <c r="AH45" s="99"/>
      <c r="AI45" s="103"/>
      <c r="AJ45" s="103"/>
      <c r="AK45" s="99" t="str">
        <f t="shared" si="8"/>
        <v/>
      </c>
      <c r="AL45" s="102"/>
      <c r="AM45" s="103"/>
      <c r="AN45" s="103"/>
      <c r="AO45" s="103"/>
      <c r="AP45" s="109" t="str">
        <f t="shared" si="9"/>
        <v>.</v>
      </c>
      <c r="AQ45" s="141"/>
      <c r="AR45" s="64"/>
      <c r="AT45" s="74"/>
      <c r="AU45" s="74"/>
      <c r="AV45" s="66"/>
    </row>
    <row r="46" spans="1:48" ht="34.5" x14ac:dyDescent="0.25">
      <c r="A46" s="80" t="str">
        <f>MID(G46,FIND("(Q",G46)+1,7)&amp;"_O5"</f>
        <v>Q9.1.2c_O5</v>
      </c>
      <c r="B46" s="80" t="s">
        <v>130</v>
      </c>
      <c r="C46" s="80" t="s">
        <v>29</v>
      </c>
      <c r="D46" s="9"/>
      <c r="E46" s="39"/>
      <c r="G46" s="178" t="s">
        <v>181</v>
      </c>
      <c r="H46" s="189"/>
      <c r="I46" s="143"/>
      <c r="J46" s="151"/>
      <c r="K46" s="152"/>
      <c r="L46" s="152"/>
      <c r="M46" s="153"/>
      <c r="N46" s="92" t="s">
        <v>1</v>
      </c>
      <c r="O46" s="93" t="str">
        <f t="shared" si="13"/>
        <v>Small changes were made to the question. Take extra care when validating the response in Column N. If necessary, please change your answer in Column P</v>
      </c>
      <c r="P46" s="93"/>
      <c r="Q46" s="93"/>
      <c r="R46" s="93"/>
      <c r="S46" s="93"/>
      <c r="T46" s="93"/>
      <c r="U46" s="93"/>
      <c r="V46" s="93" t="str">
        <f t="shared" si="5"/>
        <v>no</v>
      </c>
      <c r="W46" s="106"/>
      <c r="X46" s="107"/>
      <c r="Y46" s="90"/>
      <c r="Z46" s="90"/>
      <c r="AA46" s="118"/>
      <c r="AB46" s="112"/>
      <c r="AC46" s="101"/>
      <c r="AD46" s="113"/>
      <c r="AE46" s="99"/>
      <c r="AF46" s="99" t="str">
        <f t="shared" si="7"/>
        <v/>
      </c>
      <c r="AG46" s="99"/>
      <c r="AH46" s="99"/>
      <c r="AI46" s="103"/>
      <c r="AJ46" s="103"/>
      <c r="AK46" s="99" t="str">
        <f t="shared" si="8"/>
        <v/>
      </c>
      <c r="AL46" s="102"/>
      <c r="AM46" s="103"/>
      <c r="AN46" s="103"/>
      <c r="AO46" s="103"/>
      <c r="AP46" s="109" t="str">
        <f t="shared" si="9"/>
        <v>.</v>
      </c>
      <c r="AQ46" s="141"/>
      <c r="AR46" s="64"/>
      <c r="AT46" s="74"/>
      <c r="AU46" s="74"/>
      <c r="AV46" s="66"/>
    </row>
    <row r="47" spans="1:48" x14ac:dyDescent="0.25">
      <c r="D47" s="9" t="s">
        <v>0</v>
      </c>
      <c r="E47" s="39" t="s">
        <v>0</v>
      </c>
      <c r="F47" s="58" t="s">
        <v>78</v>
      </c>
      <c r="H47" s="59"/>
      <c r="I47" s="143" t="s">
        <v>149</v>
      </c>
      <c r="J47" s="151"/>
      <c r="K47" s="152"/>
      <c r="L47" s="152"/>
      <c r="M47" s="153"/>
      <c r="N47" s="27"/>
      <c r="O47" s="88"/>
      <c r="P47" s="88"/>
      <c r="Q47" s="88"/>
      <c r="R47" s="88"/>
      <c r="S47" s="88"/>
      <c r="T47" s="88"/>
      <c r="U47" s="88"/>
      <c r="V47" s="88"/>
      <c r="W47" s="108"/>
      <c r="X47" s="107"/>
      <c r="Y47" s="90"/>
      <c r="Z47" s="90"/>
      <c r="AA47" s="118"/>
      <c r="AB47" s="115"/>
      <c r="AC47" s="89"/>
      <c r="AD47" s="97"/>
      <c r="AE47" s="88"/>
      <c r="AF47" s="88"/>
      <c r="AG47" s="88"/>
      <c r="AH47" s="88"/>
      <c r="AI47" s="90"/>
      <c r="AJ47" s="90"/>
      <c r="AK47" s="88"/>
      <c r="AL47" s="61"/>
      <c r="AM47" s="90"/>
      <c r="AN47" s="90"/>
      <c r="AO47" s="90"/>
      <c r="AP47" s="117"/>
      <c r="AQ47" s="108"/>
      <c r="AR47" s="64"/>
      <c r="AT47" s="74"/>
      <c r="AU47" s="74"/>
      <c r="AV47" s="66"/>
    </row>
    <row r="48" spans="1:48" ht="69.75" customHeight="1" x14ac:dyDescent="0.25">
      <c r="A48" s="80" t="str">
        <f>MID(G48,FIND("(Q",G48)+1,7)&amp;"_O6"</f>
        <v>Q9.1.2a_O6</v>
      </c>
      <c r="B48" s="80" t="s">
        <v>130</v>
      </c>
      <c r="C48" s="80" t="s">
        <v>30</v>
      </c>
      <c r="D48" s="9"/>
      <c r="E48" s="39"/>
      <c r="G48" s="197" t="s">
        <v>179</v>
      </c>
      <c r="H48" s="198"/>
      <c r="I48" s="188"/>
      <c r="J48" s="151"/>
      <c r="K48" s="152"/>
      <c r="L48" s="152"/>
      <c r="M48" s="153"/>
      <c r="N48" s="92" t="s">
        <v>1</v>
      </c>
      <c r="O48" s="93" t="str">
        <f t="shared" ref="O48:O50" si="14">IF(OR(B48="NI",B48="N"),"New question introduced in 2023 - Please answer this question for the year of the previous update in Column P",IF(B48="EC","Small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48" s="93"/>
      <c r="Q48" s="93"/>
      <c r="R48" s="93"/>
      <c r="S48" s="93"/>
      <c r="T48" s="93"/>
      <c r="U48" s="93"/>
      <c r="V48" s="93" t="str">
        <f t="shared" si="5"/>
        <v>no</v>
      </c>
      <c r="W48" s="106"/>
      <c r="X48" s="107"/>
      <c r="Y48" s="90"/>
      <c r="Z48" s="90"/>
      <c r="AA48" s="118"/>
      <c r="AB48" s="112"/>
      <c r="AC48" s="101"/>
      <c r="AD48" s="113"/>
      <c r="AE48" s="99"/>
      <c r="AF48" s="99" t="str">
        <f t="shared" si="7"/>
        <v/>
      </c>
      <c r="AG48" s="99"/>
      <c r="AH48" s="99"/>
      <c r="AI48" s="103"/>
      <c r="AJ48" s="103"/>
      <c r="AK48" s="99" t="str">
        <f t="shared" si="8"/>
        <v/>
      </c>
      <c r="AL48" s="102"/>
      <c r="AM48" s="103"/>
      <c r="AN48" s="103"/>
      <c r="AO48" s="103"/>
      <c r="AP48" s="109" t="str">
        <f t="shared" si="9"/>
        <v>.</v>
      </c>
      <c r="AQ48" s="141"/>
      <c r="AR48" s="64"/>
      <c r="AT48" s="74"/>
      <c r="AU48" s="74"/>
      <c r="AV48" s="66"/>
    </row>
    <row r="49" spans="1:48" ht="66.75" customHeight="1" x14ac:dyDescent="0.25">
      <c r="A49" s="80" t="str">
        <f>MID(G49,FIND("(Q",G49)+1,7)&amp;"_O6"</f>
        <v>Q9.1.2b_O6</v>
      </c>
      <c r="B49" s="80" t="s">
        <v>130</v>
      </c>
      <c r="C49" s="80" t="s">
        <v>30</v>
      </c>
      <c r="D49" s="9"/>
      <c r="E49" s="39"/>
      <c r="G49" s="197" t="s">
        <v>180</v>
      </c>
      <c r="H49" s="198"/>
      <c r="I49" s="188"/>
      <c r="J49" s="151"/>
      <c r="K49" s="152"/>
      <c r="L49" s="152"/>
      <c r="M49" s="153"/>
      <c r="N49" s="92" t="s">
        <v>1</v>
      </c>
      <c r="O49" s="93" t="str">
        <f t="shared" si="14"/>
        <v>Small changes were made to the question. Take extra care when validating the response in Column N. If necessary, please change your answer in Column P</v>
      </c>
      <c r="P49" s="93"/>
      <c r="Q49" s="93"/>
      <c r="R49" s="93"/>
      <c r="S49" s="93"/>
      <c r="T49" s="93"/>
      <c r="U49" s="93"/>
      <c r="V49" s="93" t="str">
        <f t="shared" si="5"/>
        <v>no</v>
      </c>
      <c r="W49" s="106"/>
      <c r="X49" s="107"/>
      <c r="Y49" s="90"/>
      <c r="Z49" s="90"/>
      <c r="AA49" s="118"/>
      <c r="AB49" s="112"/>
      <c r="AC49" s="101"/>
      <c r="AD49" s="113"/>
      <c r="AE49" s="99"/>
      <c r="AF49" s="99" t="str">
        <f t="shared" si="7"/>
        <v/>
      </c>
      <c r="AG49" s="99"/>
      <c r="AH49" s="99"/>
      <c r="AI49" s="103"/>
      <c r="AJ49" s="103"/>
      <c r="AK49" s="99" t="str">
        <f t="shared" si="8"/>
        <v/>
      </c>
      <c r="AL49" s="102"/>
      <c r="AM49" s="103"/>
      <c r="AN49" s="103"/>
      <c r="AO49" s="103"/>
      <c r="AP49" s="109" t="str">
        <f t="shared" si="9"/>
        <v>.</v>
      </c>
      <c r="AQ49" s="141"/>
      <c r="AR49" s="64"/>
      <c r="AT49" s="74"/>
      <c r="AU49" s="74"/>
      <c r="AV49" s="66"/>
    </row>
    <row r="50" spans="1:48" ht="64.5" customHeight="1" x14ac:dyDescent="0.25">
      <c r="A50" s="80" t="str">
        <f>MID(G50,FIND("(Q",G50)+1,7)&amp;"_O6"</f>
        <v>Q9.1.2c_O6</v>
      </c>
      <c r="B50" s="80" t="s">
        <v>130</v>
      </c>
      <c r="C50" s="80" t="s">
        <v>30</v>
      </c>
      <c r="D50" s="9"/>
      <c r="E50" s="39"/>
      <c r="G50" s="56" t="s">
        <v>181</v>
      </c>
      <c r="H50" s="189"/>
      <c r="I50" s="188"/>
      <c r="J50" s="151"/>
      <c r="K50" s="152"/>
      <c r="L50" s="152"/>
      <c r="M50" s="153"/>
      <c r="N50" s="92" t="s">
        <v>1</v>
      </c>
      <c r="O50" s="93" t="str">
        <f t="shared" si="14"/>
        <v>Small changes were made to the question. Take extra care when validating the response in Column N. If necessary, please change your answer in Column P</v>
      </c>
      <c r="P50" s="93"/>
      <c r="Q50" s="93"/>
      <c r="R50" s="93"/>
      <c r="S50" s="93"/>
      <c r="T50" s="93"/>
      <c r="U50" s="93"/>
      <c r="V50" s="93" t="str">
        <f t="shared" si="5"/>
        <v>no</v>
      </c>
      <c r="W50" s="106"/>
      <c r="X50" s="107"/>
      <c r="Y50" s="90"/>
      <c r="Z50" s="90"/>
      <c r="AA50" s="118"/>
      <c r="AB50" s="112"/>
      <c r="AC50" s="101"/>
      <c r="AD50" s="113"/>
      <c r="AE50" s="99"/>
      <c r="AF50" s="99" t="str">
        <f t="shared" si="7"/>
        <v/>
      </c>
      <c r="AG50" s="99"/>
      <c r="AH50" s="99"/>
      <c r="AI50" s="103"/>
      <c r="AJ50" s="103"/>
      <c r="AK50" s="99" t="str">
        <f t="shared" si="8"/>
        <v/>
      </c>
      <c r="AL50" s="102"/>
      <c r="AM50" s="103"/>
      <c r="AN50" s="103"/>
      <c r="AO50" s="103"/>
      <c r="AP50" s="109" t="str">
        <f t="shared" si="9"/>
        <v>.</v>
      </c>
      <c r="AQ50" s="141"/>
      <c r="AR50" s="64"/>
      <c r="AT50" s="74"/>
      <c r="AU50" s="74"/>
      <c r="AV50" s="66"/>
    </row>
    <row r="51" spans="1:48" ht="21" customHeight="1" x14ac:dyDescent="0.25">
      <c r="D51" s="9"/>
      <c r="E51" s="39"/>
      <c r="F51" s="58" t="s">
        <v>94</v>
      </c>
      <c r="H51" s="59"/>
      <c r="I51" s="188" t="s">
        <v>134</v>
      </c>
      <c r="J51" s="151"/>
      <c r="K51" s="152"/>
      <c r="L51" s="152"/>
      <c r="M51" s="153"/>
      <c r="N51" s="27"/>
      <c r="O51" s="88"/>
      <c r="P51" s="88"/>
      <c r="Q51" s="88"/>
      <c r="R51" s="88"/>
      <c r="S51" s="88"/>
      <c r="T51" s="88"/>
      <c r="U51" s="88"/>
      <c r="V51" s="88"/>
      <c r="W51" s="108"/>
      <c r="X51" s="107"/>
      <c r="Y51" s="90"/>
      <c r="Z51" s="90"/>
      <c r="AA51" s="118"/>
      <c r="AB51" s="115"/>
      <c r="AC51" s="89"/>
      <c r="AD51" s="97"/>
      <c r="AE51" s="88"/>
      <c r="AF51" s="88"/>
      <c r="AG51" s="88"/>
      <c r="AH51" s="88"/>
      <c r="AI51" s="90"/>
      <c r="AJ51" s="90"/>
      <c r="AK51" s="88"/>
      <c r="AL51" s="61"/>
      <c r="AM51" s="90"/>
      <c r="AN51" s="90"/>
      <c r="AO51" s="90"/>
      <c r="AP51" s="117"/>
      <c r="AQ51" s="108"/>
      <c r="AR51" s="64"/>
      <c r="AT51" s="74"/>
      <c r="AU51" s="74"/>
      <c r="AV51" s="66"/>
    </row>
    <row r="52" spans="1:48" ht="67.5" customHeight="1" x14ac:dyDescent="0.25">
      <c r="A52" s="80" t="str">
        <f>MID(G52,FIND("(Q",G52)+1,7)&amp;"_O7"</f>
        <v>Q9.1.2a_O7</v>
      </c>
      <c r="B52" s="80" t="s">
        <v>130</v>
      </c>
      <c r="C52" s="80" t="s">
        <v>146</v>
      </c>
      <c r="D52" s="9"/>
      <c r="E52" s="39"/>
      <c r="G52" s="197" t="s">
        <v>179</v>
      </c>
      <c r="H52" s="198"/>
      <c r="I52" s="188"/>
      <c r="J52" s="151"/>
      <c r="K52" s="152"/>
      <c r="L52" s="152"/>
      <c r="M52" s="153"/>
      <c r="N52" s="92" t="s">
        <v>1</v>
      </c>
      <c r="O52" s="93" t="str">
        <f t="shared" ref="O52:O54" si="15">IF(OR(B52="NI",B52="N"),"New question introduced in 2023 - Please answer this question for the year of the previous update in Column P",IF(B52="EC","Small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52" s="93"/>
      <c r="Q52" s="93"/>
      <c r="R52" s="93"/>
      <c r="S52" s="93"/>
      <c r="T52" s="93"/>
      <c r="U52" s="93"/>
      <c r="V52" s="93" t="str">
        <f t="shared" si="5"/>
        <v>no</v>
      </c>
      <c r="W52" s="106"/>
      <c r="X52" s="107"/>
      <c r="Y52" s="90"/>
      <c r="Z52" s="90"/>
      <c r="AA52" s="118"/>
      <c r="AB52" s="112"/>
      <c r="AC52" s="101"/>
      <c r="AD52" s="113"/>
      <c r="AE52" s="99"/>
      <c r="AF52" s="99" t="str">
        <f t="shared" si="7"/>
        <v/>
      </c>
      <c r="AG52" s="99"/>
      <c r="AH52" s="99"/>
      <c r="AI52" s="103"/>
      <c r="AJ52" s="103"/>
      <c r="AK52" s="99" t="str">
        <f t="shared" si="8"/>
        <v/>
      </c>
      <c r="AL52" s="102"/>
      <c r="AM52" s="103"/>
      <c r="AN52" s="103"/>
      <c r="AO52" s="103"/>
      <c r="AP52" s="109" t="str">
        <f t="shared" si="9"/>
        <v>.</v>
      </c>
      <c r="AQ52" s="141"/>
      <c r="AR52" s="64"/>
      <c r="AT52" s="74"/>
      <c r="AU52" s="74"/>
      <c r="AV52" s="66"/>
    </row>
    <row r="53" spans="1:48" ht="68.25" customHeight="1" x14ac:dyDescent="0.25">
      <c r="A53" s="80" t="str">
        <f>MID(G53,FIND("(Q",G53)+1,7)&amp;"_O7"</f>
        <v>Q9.1.2b_O7</v>
      </c>
      <c r="B53" s="80" t="s">
        <v>130</v>
      </c>
      <c r="C53" s="80" t="s">
        <v>146</v>
      </c>
      <c r="D53" s="9"/>
      <c r="E53" s="39"/>
      <c r="G53" s="197" t="s">
        <v>180</v>
      </c>
      <c r="H53" s="198"/>
      <c r="I53" s="188"/>
      <c r="J53" s="151"/>
      <c r="K53" s="152"/>
      <c r="L53" s="152"/>
      <c r="M53" s="153"/>
      <c r="N53" s="92" t="s">
        <v>1</v>
      </c>
      <c r="O53" s="93" t="str">
        <f t="shared" si="15"/>
        <v>Small changes were made to the question. Take extra care when validating the response in Column N. If necessary, please change your answer in Column P</v>
      </c>
      <c r="P53" s="93"/>
      <c r="Q53" s="93"/>
      <c r="R53" s="93"/>
      <c r="S53" s="93"/>
      <c r="T53" s="93"/>
      <c r="U53" s="93"/>
      <c r="V53" s="93" t="str">
        <f t="shared" si="5"/>
        <v>no</v>
      </c>
      <c r="W53" s="106"/>
      <c r="X53" s="107"/>
      <c r="Y53" s="90"/>
      <c r="Z53" s="90"/>
      <c r="AA53" s="118"/>
      <c r="AB53" s="112"/>
      <c r="AC53" s="101"/>
      <c r="AD53" s="113"/>
      <c r="AE53" s="99"/>
      <c r="AF53" s="99" t="str">
        <f t="shared" si="7"/>
        <v/>
      </c>
      <c r="AG53" s="99"/>
      <c r="AH53" s="99"/>
      <c r="AI53" s="103"/>
      <c r="AJ53" s="103"/>
      <c r="AK53" s="99" t="str">
        <f t="shared" si="8"/>
        <v/>
      </c>
      <c r="AL53" s="102"/>
      <c r="AM53" s="103"/>
      <c r="AN53" s="103"/>
      <c r="AO53" s="103"/>
      <c r="AP53" s="109" t="str">
        <f t="shared" si="9"/>
        <v>.</v>
      </c>
      <c r="AQ53" s="141"/>
      <c r="AR53" s="64"/>
      <c r="AT53" s="74"/>
      <c r="AU53" s="74"/>
      <c r="AV53" s="66"/>
    </row>
    <row r="54" spans="1:48" ht="66" customHeight="1" x14ac:dyDescent="0.25">
      <c r="A54" s="80" t="str">
        <f>MID(G54,FIND("(Q",G54)+1,7)&amp;"_O7"</f>
        <v>Q9.1.2c_O7</v>
      </c>
      <c r="B54" s="80" t="s">
        <v>130</v>
      </c>
      <c r="C54" s="80" t="s">
        <v>146</v>
      </c>
      <c r="D54" s="9"/>
      <c r="E54" s="39"/>
      <c r="G54" s="56" t="s">
        <v>181</v>
      </c>
      <c r="H54" s="189"/>
      <c r="I54" s="188"/>
      <c r="J54" s="151"/>
      <c r="K54" s="152"/>
      <c r="L54" s="152"/>
      <c r="M54" s="153"/>
      <c r="N54" s="92" t="s">
        <v>1</v>
      </c>
      <c r="O54" s="93" t="str">
        <f t="shared" si="15"/>
        <v>Small changes were made to the question. Take extra care when validating the response in Column N. If necessary, please change your answer in Column P</v>
      </c>
      <c r="P54" s="93"/>
      <c r="Q54" s="93"/>
      <c r="R54" s="93"/>
      <c r="S54" s="93"/>
      <c r="T54" s="93"/>
      <c r="U54" s="93"/>
      <c r="V54" s="93" t="str">
        <f t="shared" si="5"/>
        <v>no</v>
      </c>
      <c r="W54" s="106"/>
      <c r="X54" s="107"/>
      <c r="Y54" s="90"/>
      <c r="Z54" s="90"/>
      <c r="AA54" s="118"/>
      <c r="AB54" s="112"/>
      <c r="AC54" s="101"/>
      <c r="AD54" s="113"/>
      <c r="AE54" s="99"/>
      <c r="AF54" s="99" t="str">
        <f t="shared" si="7"/>
        <v/>
      </c>
      <c r="AG54" s="99"/>
      <c r="AH54" s="99"/>
      <c r="AI54" s="103"/>
      <c r="AJ54" s="103"/>
      <c r="AK54" s="99" t="str">
        <f t="shared" si="8"/>
        <v/>
      </c>
      <c r="AL54" s="102"/>
      <c r="AM54" s="103"/>
      <c r="AN54" s="103"/>
      <c r="AO54" s="103"/>
      <c r="AP54" s="109" t="str">
        <f t="shared" si="9"/>
        <v>.</v>
      </c>
      <c r="AQ54" s="141"/>
      <c r="AR54" s="64"/>
      <c r="AT54" s="74"/>
      <c r="AU54" s="74"/>
      <c r="AV54" s="66"/>
    </row>
    <row r="55" spans="1:48" x14ac:dyDescent="0.25">
      <c r="D55" s="9"/>
      <c r="E55" s="39"/>
      <c r="F55" s="58" t="s">
        <v>108</v>
      </c>
      <c r="H55" s="59"/>
      <c r="I55" s="188" t="s">
        <v>135</v>
      </c>
      <c r="J55" s="151"/>
      <c r="K55" s="152"/>
      <c r="L55" s="152"/>
      <c r="M55" s="153"/>
      <c r="N55" s="27"/>
      <c r="O55" s="88"/>
      <c r="P55" s="88"/>
      <c r="Q55" s="88"/>
      <c r="R55" s="88"/>
      <c r="S55" s="88"/>
      <c r="T55" s="88"/>
      <c r="U55" s="88"/>
      <c r="V55" s="88"/>
      <c r="W55" s="108"/>
      <c r="X55" s="107"/>
      <c r="Y55" s="90"/>
      <c r="Z55" s="90"/>
      <c r="AA55" s="118"/>
      <c r="AB55" s="115"/>
      <c r="AC55" s="89"/>
      <c r="AD55" s="97"/>
      <c r="AE55" s="88"/>
      <c r="AF55" s="88"/>
      <c r="AG55" s="88"/>
      <c r="AH55" s="88"/>
      <c r="AI55" s="90"/>
      <c r="AJ55" s="90"/>
      <c r="AK55" s="88"/>
      <c r="AL55" s="61"/>
      <c r="AM55" s="90"/>
      <c r="AN55" s="90"/>
      <c r="AO55" s="90"/>
      <c r="AP55" s="117"/>
      <c r="AQ55" s="108"/>
      <c r="AR55" s="64"/>
      <c r="AT55" s="74"/>
      <c r="AU55" s="74"/>
      <c r="AV55" s="66"/>
    </row>
    <row r="56" spans="1:48" ht="65.25" customHeight="1" x14ac:dyDescent="0.25">
      <c r="A56" s="80" t="str">
        <f>MID(G56,FIND("(Q",G56)+1,7)&amp;"_O8"</f>
        <v>Q9.1.2a_O8</v>
      </c>
      <c r="B56" s="80" t="s">
        <v>130</v>
      </c>
      <c r="C56" s="80" t="s">
        <v>147</v>
      </c>
      <c r="D56" s="9"/>
      <c r="E56" s="39"/>
      <c r="F56" s="58"/>
      <c r="G56" s="197" t="s">
        <v>179</v>
      </c>
      <c r="H56" s="198"/>
      <c r="I56" s="188"/>
      <c r="J56" s="151"/>
      <c r="K56" s="152"/>
      <c r="L56" s="152"/>
      <c r="M56" s="153"/>
      <c r="N56" s="92" t="s">
        <v>1</v>
      </c>
      <c r="O56" s="93" t="str">
        <f t="shared" ref="O56:O58" si="16">IF(OR(B56="NI",B56="N"),"New question introduced in 2023 - Please answer this question for the year of the previous update in Column P",IF(B56="EC","Small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56" s="93"/>
      <c r="Q56" s="93"/>
      <c r="R56" s="93"/>
      <c r="S56" s="93"/>
      <c r="T56" s="93"/>
      <c r="U56" s="93"/>
      <c r="V56" s="93" t="str">
        <f t="shared" si="5"/>
        <v>no</v>
      </c>
      <c r="W56" s="106"/>
      <c r="X56" s="107"/>
      <c r="Y56" s="90"/>
      <c r="Z56" s="90"/>
      <c r="AA56" s="118"/>
      <c r="AB56" s="112"/>
      <c r="AC56" s="101"/>
      <c r="AD56" s="113"/>
      <c r="AE56" s="99"/>
      <c r="AF56" s="99" t="str">
        <f t="shared" si="7"/>
        <v/>
      </c>
      <c r="AG56" s="99"/>
      <c r="AH56" s="99"/>
      <c r="AI56" s="103"/>
      <c r="AJ56" s="103"/>
      <c r="AK56" s="99" t="str">
        <f t="shared" si="8"/>
        <v/>
      </c>
      <c r="AL56" s="102"/>
      <c r="AM56" s="103"/>
      <c r="AN56" s="103"/>
      <c r="AO56" s="103"/>
      <c r="AP56" s="109" t="str">
        <f t="shared" si="9"/>
        <v>.</v>
      </c>
      <c r="AQ56" s="141"/>
      <c r="AR56" s="64"/>
      <c r="AT56" s="74"/>
      <c r="AU56" s="74"/>
      <c r="AV56" s="66"/>
    </row>
    <row r="57" spans="1:48" ht="62.25" customHeight="1" x14ac:dyDescent="0.25">
      <c r="A57" s="80" t="str">
        <f>MID(G57,FIND("(Q",G57)+1,7)&amp;"_O8"</f>
        <v>Q9.1.2b_O8</v>
      </c>
      <c r="B57" s="80" t="s">
        <v>130</v>
      </c>
      <c r="C57" s="80" t="s">
        <v>147</v>
      </c>
      <c r="D57" s="9"/>
      <c r="E57" s="39"/>
      <c r="F57" s="58"/>
      <c r="G57" s="197" t="s">
        <v>180</v>
      </c>
      <c r="H57" s="198"/>
      <c r="I57" s="188"/>
      <c r="J57" s="151"/>
      <c r="K57" s="152"/>
      <c r="L57" s="152"/>
      <c r="M57" s="153"/>
      <c r="N57" s="92" t="s">
        <v>1</v>
      </c>
      <c r="O57" s="93" t="str">
        <f t="shared" si="16"/>
        <v>Small changes were made to the question. Take extra care when validating the response in Column N. If necessary, please change your answer in Column P</v>
      </c>
      <c r="P57" s="93"/>
      <c r="Q57" s="93"/>
      <c r="R57" s="93"/>
      <c r="S57" s="93"/>
      <c r="T57" s="93"/>
      <c r="U57" s="93"/>
      <c r="V57" s="93" t="str">
        <f t="shared" si="5"/>
        <v>no</v>
      </c>
      <c r="W57" s="106"/>
      <c r="X57" s="107"/>
      <c r="Y57" s="90"/>
      <c r="Z57" s="90"/>
      <c r="AA57" s="118"/>
      <c r="AB57" s="112"/>
      <c r="AC57" s="101"/>
      <c r="AD57" s="113"/>
      <c r="AE57" s="99"/>
      <c r="AF57" s="99" t="str">
        <f t="shared" si="7"/>
        <v/>
      </c>
      <c r="AG57" s="99"/>
      <c r="AH57" s="99"/>
      <c r="AI57" s="103"/>
      <c r="AJ57" s="103"/>
      <c r="AK57" s="99" t="str">
        <f t="shared" si="8"/>
        <v/>
      </c>
      <c r="AL57" s="102"/>
      <c r="AM57" s="103"/>
      <c r="AN57" s="103"/>
      <c r="AO57" s="103"/>
      <c r="AP57" s="109" t="str">
        <f t="shared" si="9"/>
        <v>.</v>
      </c>
      <c r="AQ57" s="141"/>
      <c r="AR57" s="64"/>
      <c r="AT57" s="74"/>
      <c r="AU57" s="74"/>
      <c r="AV57" s="66"/>
    </row>
    <row r="58" spans="1:48" ht="64.5" customHeight="1" x14ac:dyDescent="0.25">
      <c r="A58" s="80" t="str">
        <f>MID(G58,FIND("(Q",G58)+1,7)&amp;"_O8"</f>
        <v>Q9.1.2c_O8</v>
      </c>
      <c r="B58" s="80" t="s">
        <v>130</v>
      </c>
      <c r="C58" s="80" t="s">
        <v>147</v>
      </c>
      <c r="D58" s="9"/>
      <c r="E58" s="39"/>
      <c r="F58" s="58"/>
      <c r="G58" s="56" t="s">
        <v>181</v>
      </c>
      <c r="H58" s="189"/>
      <c r="I58" s="188"/>
      <c r="J58" s="151"/>
      <c r="K58" s="152"/>
      <c r="L58" s="152"/>
      <c r="M58" s="153"/>
      <c r="N58" s="92" t="s">
        <v>1</v>
      </c>
      <c r="O58" s="93" t="str">
        <f t="shared" si="16"/>
        <v>Small changes were made to the question. Take extra care when validating the response in Column N. If necessary, please change your answer in Column P</v>
      </c>
      <c r="P58" s="93"/>
      <c r="Q58" s="93"/>
      <c r="R58" s="93"/>
      <c r="S58" s="93"/>
      <c r="T58" s="93"/>
      <c r="U58" s="93"/>
      <c r="V58" s="93" t="str">
        <f t="shared" si="5"/>
        <v>no</v>
      </c>
      <c r="W58" s="106"/>
      <c r="X58" s="107"/>
      <c r="Y58" s="90"/>
      <c r="Z58" s="90"/>
      <c r="AA58" s="118"/>
      <c r="AB58" s="112"/>
      <c r="AC58" s="101"/>
      <c r="AD58" s="113"/>
      <c r="AE58" s="99"/>
      <c r="AF58" s="99" t="str">
        <f t="shared" si="7"/>
        <v/>
      </c>
      <c r="AG58" s="99"/>
      <c r="AH58" s="99"/>
      <c r="AI58" s="103"/>
      <c r="AJ58" s="103"/>
      <c r="AK58" s="99" t="str">
        <f t="shared" si="8"/>
        <v/>
      </c>
      <c r="AL58" s="102"/>
      <c r="AM58" s="103"/>
      <c r="AN58" s="103"/>
      <c r="AO58" s="103"/>
      <c r="AP58" s="109" t="str">
        <f t="shared" si="9"/>
        <v>.</v>
      </c>
      <c r="AQ58" s="141"/>
      <c r="AR58" s="64"/>
      <c r="AT58" s="74"/>
      <c r="AU58" s="74"/>
      <c r="AV58" s="66"/>
    </row>
    <row r="59" spans="1:48" x14ac:dyDescent="0.25">
      <c r="D59" s="9" t="s">
        <v>0</v>
      </c>
      <c r="E59" s="39" t="s">
        <v>0</v>
      </c>
      <c r="F59" s="70" t="s">
        <v>79</v>
      </c>
      <c r="G59" s="71"/>
      <c r="H59" s="72"/>
      <c r="I59" s="188" t="s">
        <v>151</v>
      </c>
      <c r="J59" s="151"/>
      <c r="K59" s="152"/>
      <c r="L59" s="152"/>
      <c r="M59" s="153"/>
      <c r="N59" s="27"/>
      <c r="O59" s="88"/>
      <c r="P59" s="88"/>
      <c r="Q59" s="88"/>
      <c r="R59" s="88"/>
      <c r="S59" s="88"/>
      <c r="T59" s="88"/>
      <c r="U59" s="88"/>
      <c r="V59" s="88"/>
      <c r="W59" s="108"/>
      <c r="X59" s="107"/>
      <c r="Y59" s="90"/>
      <c r="Z59" s="90"/>
      <c r="AA59" s="118"/>
      <c r="AB59" s="115"/>
      <c r="AC59" s="89"/>
      <c r="AD59" s="97"/>
      <c r="AE59" s="88"/>
      <c r="AF59" s="88"/>
      <c r="AG59" s="88"/>
      <c r="AH59" s="88"/>
      <c r="AI59" s="90"/>
      <c r="AJ59" s="90"/>
      <c r="AK59" s="88"/>
      <c r="AL59" s="61"/>
      <c r="AM59" s="90"/>
      <c r="AN59" s="90"/>
      <c r="AO59" s="90"/>
      <c r="AP59" s="117"/>
      <c r="AQ59" s="108"/>
      <c r="AR59" s="64"/>
      <c r="AT59" s="74"/>
      <c r="AU59" s="74"/>
      <c r="AV59" s="66"/>
    </row>
    <row r="60" spans="1:48" ht="66" customHeight="1" x14ac:dyDescent="0.25">
      <c r="A60" s="80" t="str">
        <f>MID(G60,FIND("(Q",G60)+1,7)&amp;"_O9"</f>
        <v>Q9.1.2a_O9</v>
      </c>
      <c r="B60" s="80" t="s">
        <v>130</v>
      </c>
      <c r="C60" s="80" t="s">
        <v>31</v>
      </c>
      <c r="D60" s="9"/>
      <c r="E60" s="39"/>
      <c r="F60" s="70"/>
      <c r="G60" s="195" t="s">
        <v>179</v>
      </c>
      <c r="H60" s="196"/>
      <c r="I60" s="188"/>
      <c r="J60" s="151"/>
      <c r="K60" s="152"/>
      <c r="L60" s="152"/>
      <c r="M60" s="153"/>
      <c r="N60" s="92" t="s">
        <v>1</v>
      </c>
      <c r="O60" s="93" t="str">
        <f t="shared" ref="O60:O62" si="17">IF(OR(B60="NI",B60="N"),"New question introduced in 2023 - Please answer this question for the year of the previous update in Column P",IF(B60="EC","Small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0" s="93"/>
      <c r="Q60" s="93"/>
      <c r="R60" s="93"/>
      <c r="S60" s="93"/>
      <c r="T60" s="93"/>
      <c r="U60" s="93"/>
      <c r="V60" s="93" t="str">
        <f t="shared" si="5"/>
        <v>no</v>
      </c>
      <c r="W60" s="106"/>
      <c r="X60" s="107"/>
      <c r="Y60" s="90"/>
      <c r="Z60" s="90"/>
      <c r="AA60" s="118"/>
      <c r="AB60" s="112"/>
      <c r="AC60" s="101"/>
      <c r="AD60" s="113"/>
      <c r="AE60" s="99"/>
      <c r="AF60" s="99" t="str">
        <f t="shared" si="7"/>
        <v/>
      </c>
      <c r="AG60" s="99"/>
      <c r="AH60" s="99"/>
      <c r="AI60" s="103"/>
      <c r="AJ60" s="103"/>
      <c r="AK60" s="99" t="str">
        <f t="shared" si="8"/>
        <v/>
      </c>
      <c r="AL60" s="102"/>
      <c r="AM60" s="103"/>
      <c r="AN60" s="103"/>
      <c r="AO60" s="103"/>
      <c r="AP60" s="109" t="str">
        <f t="shared" si="9"/>
        <v>.</v>
      </c>
      <c r="AQ60" s="141"/>
      <c r="AR60" s="64"/>
      <c r="AT60" s="74"/>
      <c r="AU60" s="74"/>
      <c r="AV60" s="66"/>
    </row>
    <row r="61" spans="1:48" ht="59.25" customHeight="1" x14ac:dyDescent="0.25">
      <c r="A61" s="80" t="str">
        <f>MID(G61,FIND("(Q",G61)+1,7)&amp;"_O9"</f>
        <v>Q9.1.2b_O9</v>
      </c>
      <c r="B61" s="80" t="s">
        <v>130</v>
      </c>
      <c r="C61" s="80" t="s">
        <v>31</v>
      </c>
      <c r="D61" s="9"/>
      <c r="E61" s="39"/>
      <c r="F61" s="70"/>
      <c r="G61" s="195" t="s">
        <v>180</v>
      </c>
      <c r="H61" s="196"/>
      <c r="I61" s="188"/>
      <c r="J61" s="151"/>
      <c r="K61" s="152"/>
      <c r="L61" s="152"/>
      <c r="M61" s="153"/>
      <c r="N61" s="92" t="s">
        <v>1</v>
      </c>
      <c r="O61" s="93" t="str">
        <f t="shared" si="17"/>
        <v>Small changes were made to the question. Take extra care when validating the response in Column N. If necessary, please change your answer in Column P</v>
      </c>
      <c r="P61" s="93"/>
      <c r="Q61" s="93"/>
      <c r="R61" s="93"/>
      <c r="S61" s="93"/>
      <c r="T61" s="93"/>
      <c r="U61" s="93"/>
      <c r="V61" s="93" t="str">
        <f t="shared" si="5"/>
        <v>no</v>
      </c>
      <c r="W61" s="106"/>
      <c r="X61" s="107"/>
      <c r="Y61" s="90"/>
      <c r="Z61" s="90"/>
      <c r="AA61" s="118"/>
      <c r="AB61" s="112"/>
      <c r="AC61" s="101"/>
      <c r="AD61" s="113"/>
      <c r="AE61" s="99"/>
      <c r="AF61" s="99" t="str">
        <f t="shared" si="7"/>
        <v/>
      </c>
      <c r="AG61" s="99"/>
      <c r="AH61" s="99"/>
      <c r="AI61" s="103"/>
      <c r="AJ61" s="103"/>
      <c r="AK61" s="99" t="str">
        <f t="shared" si="8"/>
        <v/>
      </c>
      <c r="AL61" s="102"/>
      <c r="AM61" s="103"/>
      <c r="AN61" s="103"/>
      <c r="AO61" s="103"/>
      <c r="AP61" s="109" t="str">
        <f t="shared" si="9"/>
        <v>.</v>
      </c>
      <c r="AQ61" s="141"/>
      <c r="AR61" s="64"/>
      <c r="AT61" s="74"/>
      <c r="AU61" s="74"/>
      <c r="AV61" s="66"/>
    </row>
    <row r="62" spans="1:48" ht="61.5" customHeight="1" x14ac:dyDescent="0.25">
      <c r="A62" s="80" t="str">
        <f>MID(G62,FIND("(Q",G62)+1,7)&amp;"_O9"</f>
        <v>Q9.1.2c_O9</v>
      </c>
      <c r="B62" s="80" t="s">
        <v>130</v>
      </c>
      <c r="C62" s="80" t="s">
        <v>31</v>
      </c>
      <c r="D62" s="9"/>
      <c r="E62" s="39"/>
      <c r="F62" s="70"/>
      <c r="G62" s="179" t="s">
        <v>181</v>
      </c>
      <c r="H62" s="191"/>
      <c r="I62" s="188"/>
      <c r="J62" s="151"/>
      <c r="K62" s="152"/>
      <c r="L62" s="152"/>
      <c r="M62" s="153"/>
      <c r="N62" s="92" t="s">
        <v>1</v>
      </c>
      <c r="O62" s="93" t="str">
        <f t="shared" si="17"/>
        <v>Small changes were made to the question. Take extra care when validating the response in Column N. If necessary, please change your answer in Column P</v>
      </c>
      <c r="P62" s="93"/>
      <c r="Q62" s="93"/>
      <c r="R62" s="93"/>
      <c r="S62" s="93"/>
      <c r="T62" s="93"/>
      <c r="U62" s="93"/>
      <c r="V62" s="93" t="str">
        <f t="shared" si="5"/>
        <v>no</v>
      </c>
      <c r="W62" s="106"/>
      <c r="X62" s="107"/>
      <c r="Y62" s="90"/>
      <c r="Z62" s="90"/>
      <c r="AA62" s="118"/>
      <c r="AB62" s="112"/>
      <c r="AC62" s="101"/>
      <c r="AD62" s="113"/>
      <c r="AE62" s="99"/>
      <c r="AF62" s="99" t="str">
        <f t="shared" si="7"/>
        <v/>
      </c>
      <c r="AG62" s="99"/>
      <c r="AH62" s="99"/>
      <c r="AI62" s="103"/>
      <c r="AJ62" s="103"/>
      <c r="AK62" s="99" t="str">
        <f t="shared" si="8"/>
        <v/>
      </c>
      <c r="AL62" s="102"/>
      <c r="AM62" s="103"/>
      <c r="AN62" s="103"/>
      <c r="AO62" s="103"/>
      <c r="AP62" s="109" t="str">
        <f t="shared" si="9"/>
        <v>.</v>
      </c>
      <c r="AQ62" s="141"/>
      <c r="AR62" s="64"/>
      <c r="AT62" s="74"/>
      <c r="AU62" s="74"/>
      <c r="AV62" s="66"/>
    </row>
    <row r="63" spans="1:48" ht="23.15" customHeight="1" x14ac:dyDescent="0.25">
      <c r="D63" s="9" t="s">
        <v>0</v>
      </c>
      <c r="E63" s="39" t="s">
        <v>0</v>
      </c>
      <c r="F63" s="70" t="s">
        <v>81</v>
      </c>
      <c r="G63" s="71"/>
      <c r="H63" s="72"/>
      <c r="I63" s="188" t="s">
        <v>152</v>
      </c>
      <c r="J63" s="151"/>
      <c r="K63" s="152"/>
      <c r="L63" s="152"/>
      <c r="M63" s="153"/>
      <c r="N63" s="27"/>
      <c r="O63" s="88"/>
      <c r="P63" s="88"/>
      <c r="Q63" s="88"/>
      <c r="R63" s="88"/>
      <c r="S63" s="88"/>
      <c r="T63" s="88"/>
      <c r="U63" s="88"/>
      <c r="V63" s="88"/>
      <c r="W63" s="108"/>
      <c r="X63" s="107"/>
      <c r="Y63" s="90"/>
      <c r="Z63" s="90"/>
      <c r="AA63" s="118"/>
      <c r="AB63" s="115"/>
      <c r="AC63" s="89"/>
      <c r="AD63" s="97"/>
      <c r="AE63" s="88"/>
      <c r="AF63" s="88"/>
      <c r="AG63" s="88"/>
      <c r="AH63" s="88"/>
      <c r="AI63" s="90"/>
      <c r="AJ63" s="90"/>
      <c r="AK63" s="88"/>
      <c r="AL63" s="61"/>
      <c r="AM63" s="90"/>
      <c r="AN63" s="90"/>
      <c r="AO63" s="90"/>
      <c r="AP63" s="117"/>
      <c r="AQ63" s="108"/>
      <c r="AR63" s="64"/>
      <c r="AT63" s="74"/>
      <c r="AU63" s="74"/>
      <c r="AV63" s="66"/>
    </row>
    <row r="64" spans="1:48" ht="65.25" customHeight="1" x14ac:dyDescent="0.25">
      <c r="A64" s="80" t="str">
        <f>MID(G64,FIND("(Q",G64)+1,7)&amp;"_O10"</f>
        <v>Q9.1.2a_O10</v>
      </c>
      <c r="B64" s="80" t="s">
        <v>130</v>
      </c>
      <c r="C64" s="80" t="s">
        <v>32</v>
      </c>
      <c r="D64" s="9"/>
      <c r="E64" s="39"/>
      <c r="F64" s="70"/>
      <c r="G64" s="195" t="s">
        <v>179</v>
      </c>
      <c r="H64" s="196"/>
      <c r="I64" s="188"/>
      <c r="J64" s="151"/>
      <c r="K64" s="152"/>
      <c r="L64" s="152"/>
      <c r="M64" s="153"/>
      <c r="N64" s="92" t="s">
        <v>1</v>
      </c>
      <c r="O64" s="93" t="str">
        <f t="shared" ref="O64:O66" si="18">IF(OR(B64="NI",B64="N"),"New question introduced in 2023 - Please answer this question for the year of the previous update in Column P",IF(B64="EC","Small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4" s="93"/>
      <c r="Q64" s="93"/>
      <c r="R64" s="93"/>
      <c r="S64" s="93"/>
      <c r="T64" s="93"/>
      <c r="U64" s="93"/>
      <c r="V64" s="93" t="str">
        <f t="shared" si="5"/>
        <v>no</v>
      </c>
      <c r="W64" s="106"/>
      <c r="X64" s="107"/>
      <c r="Y64" s="90"/>
      <c r="Z64" s="90"/>
      <c r="AA64" s="118"/>
      <c r="AB64" s="112"/>
      <c r="AC64" s="101"/>
      <c r="AD64" s="113"/>
      <c r="AE64" s="99"/>
      <c r="AF64" s="99" t="str">
        <f t="shared" si="7"/>
        <v/>
      </c>
      <c r="AG64" s="99"/>
      <c r="AH64" s="99"/>
      <c r="AI64" s="103"/>
      <c r="AJ64" s="103"/>
      <c r="AK64" s="99" t="str">
        <f t="shared" si="8"/>
        <v/>
      </c>
      <c r="AL64" s="102"/>
      <c r="AM64" s="103"/>
      <c r="AN64" s="103"/>
      <c r="AO64" s="103"/>
      <c r="AP64" s="109" t="str">
        <f t="shared" si="9"/>
        <v>.</v>
      </c>
      <c r="AQ64" s="141"/>
      <c r="AR64" s="64"/>
      <c r="AT64" s="74"/>
      <c r="AU64" s="74"/>
      <c r="AV64" s="66"/>
    </row>
    <row r="65" spans="1:48" ht="64.5" customHeight="1" x14ac:dyDescent="0.25">
      <c r="A65" s="80" t="str">
        <f>MID(G65,FIND("(Q",G65)+1,7)&amp;"_O10"</f>
        <v>Q9.1.2b_O10</v>
      </c>
      <c r="B65" s="80" t="s">
        <v>130</v>
      </c>
      <c r="C65" s="80" t="s">
        <v>32</v>
      </c>
      <c r="D65" s="9"/>
      <c r="E65" s="39"/>
      <c r="F65" s="70"/>
      <c r="G65" s="195" t="s">
        <v>180</v>
      </c>
      <c r="H65" s="196"/>
      <c r="I65" s="188"/>
      <c r="J65" s="151"/>
      <c r="K65" s="152"/>
      <c r="L65" s="152"/>
      <c r="M65" s="153"/>
      <c r="N65" s="92" t="s">
        <v>1</v>
      </c>
      <c r="O65" s="93" t="str">
        <f t="shared" si="18"/>
        <v>Small changes were made to the question. Take extra care when validating the response in Column N. If necessary, please change your answer in Column P</v>
      </c>
      <c r="P65" s="93"/>
      <c r="Q65" s="93"/>
      <c r="R65" s="93"/>
      <c r="S65" s="93"/>
      <c r="T65" s="93"/>
      <c r="U65" s="93"/>
      <c r="V65" s="93" t="str">
        <f t="shared" si="5"/>
        <v>no</v>
      </c>
      <c r="W65" s="106"/>
      <c r="X65" s="107"/>
      <c r="Y65" s="90"/>
      <c r="Z65" s="90"/>
      <c r="AA65" s="118"/>
      <c r="AB65" s="112"/>
      <c r="AC65" s="101"/>
      <c r="AD65" s="113"/>
      <c r="AE65" s="99"/>
      <c r="AF65" s="99" t="str">
        <f t="shared" si="7"/>
        <v/>
      </c>
      <c r="AG65" s="99"/>
      <c r="AH65" s="99"/>
      <c r="AI65" s="103"/>
      <c r="AJ65" s="103"/>
      <c r="AK65" s="99" t="str">
        <f t="shared" si="8"/>
        <v/>
      </c>
      <c r="AL65" s="102"/>
      <c r="AM65" s="103"/>
      <c r="AN65" s="103"/>
      <c r="AO65" s="103"/>
      <c r="AP65" s="109" t="str">
        <f t="shared" si="9"/>
        <v>.</v>
      </c>
      <c r="AQ65" s="141"/>
      <c r="AR65" s="64"/>
      <c r="AT65" s="74"/>
      <c r="AU65" s="74"/>
      <c r="AV65" s="66"/>
    </row>
    <row r="66" spans="1:48" ht="66" customHeight="1" x14ac:dyDescent="0.25">
      <c r="A66" s="80" t="str">
        <f>MID(G66,FIND("(Q",G66)+1,7)&amp;"_O10"</f>
        <v>Q9.1.2c_O10</v>
      </c>
      <c r="B66" s="80" t="s">
        <v>130</v>
      </c>
      <c r="C66" s="80" t="s">
        <v>32</v>
      </c>
      <c r="D66" s="9"/>
      <c r="E66" s="39"/>
      <c r="F66" s="70"/>
      <c r="G66" s="179" t="s">
        <v>181</v>
      </c>
      <c r="H66" s="191"/>
      <c r="I66" s="188"/>
      <c r="J66" s="151"/>
      <c r="K66" s="152"/>
      <c r="L66" s="152"/>
      <c r="M66" s="153"/>
      <c r="N66" s="92" t="s">
        <v>1</v>
      </c>
      <c r="O66" s="93" t="str">
        <f t="shared" si="18"/>
        <v>Small changes were made to the question. Take extra care when validating the response in Column N. If necessary, please change your answer in Column P</v>
      </c>
      <c r="P66" s="93"/>
      <c r="Q66" s="93"/>
      <c r="R66" s="93"/>
      <c r="S66" s="93"/>
      <c r="T66" s="93"/>
      <c r="U66" s="93"/>
      <c r="V66" s="93" t="str">
        <f t="shared" si="5"/>
        <v>no</v>
      </c>
      <c r="W66" s="106"/>
      <c r="X66" s="107"/>
      <c r="Y66" s="90"/>
      <c r="Z66" s="90"/>
      <c r="AA66" s="118"/>
      <c r="AB66" s="112"/>
      <c r="AC66" s="101"/>
      <c r="AD66" s="113"/>
      <c r="AE66" s="99"/>
      <c r="AF66" s="99" t="str">
        <f t="shared" si="7"/>
        <v/>
      </c>
      <c r="AG66" s="99"/>
      <c r="AH66" s="99"/>
      <c r="AI66" s="103"/>
      <c r="AJ66" s="103"/>
      <c r="AK66" s="99" t="str">
        <f t="shared" si="8"/>
        <v/>
      </c>
      <c r="AL66" s="102"/>
      <c r="AM66" s="103"/>
      <c r="AN66" s="103"/>
      <c r="AO66" s="103"/>
      <c r="AP66" s="109" t="str">
        <f t="shared" si="9"/>
        <v>.</v>
      </c>
      <c r="AQ66" s="141"/>
      <c r="AR66" s="64"/>
      <c r="AT66" s="74"/>
      <c r="AU66" s="74"/>
      <c r="AV66" s="66"/>
    </row>
    <row r="67" spans="1:48" ht="22" customHeight="1" x14ac:dyDescent="0.25">
      <c r="D67" s="9" t="s">
        <v>0</v>
      </c>
      <c r="E67" s="39" t="s">
        <v>0</v>
      </c>
      <c r="F67" s="41" t="s">
        <v>103</v>
      </c>
      <c r="G67" s="71"/>
      <c r="H67" s="42"/>
      <c r="I67" s="188" t="s">
        <v>153</v>
      </c>
      <c r="J67" s="151"/>
      <c r="K67" s="152"/>
      <c r="L67" s="152"/>
      <c r="M67" s="153"/>
      <c r="N67" s="27"/>
      <c r="O67" s="88"/>
      <c r="P67" s="88"/>
      <c r="Q67" s="88"/>
      <c r="R67" s="88"/>
      <c r="S67" s="88"/>
      <c r="T67" s="88"/>
      <c r="U67" s="88"/>
      <c r="V67" s="88"/>
      <c r="W67" s="108"/>
      <c r="X67" s="107"/>
      <c r="Y67" s="90"/>
      <c r="Z67" s="90"/>
      <c r="AA67" s="118"/>
      <c r="AB67" s="115"/>
      <c r="AC67" s="89"/>
      <c r="AD67" s="88"/>
      <c r="AE67" s="88"/>
      <c r="AF67" s="88"/>
      <c r="AG67" s="88"/>
      <c r="AH67" s="88"/>
      <c r="AI67" s="90"/>
      <c r="AJ67" s="90"/>
      <c r="AK67" s="88"/>
      <c r="AL67" s="61"/>
      <c r="AM67" s="90"/>
      <c r="AN67" s="90"/>
      <c r="AO67" s="90"/>
      <c r="AP67" s="117"/>
      <c r="AQ67" s="108"/>
      <c r="AR67" s="64"/>
      <c r="AT67" s="74"/>
      <c r="AU67" s="74"/>
      <c r="AV67" s="66"/>
    </row>
    <row r="68" spans="1:48" ht="69.75" customHeight="1" x14ac:dyDescent="0.25">
      <c r="A68" s="80" t="str">
        <f>MID(G68,FIND("(Q",G68)+1,7)&amp;"_O11"</f>
        <v>Q9.1.2a_O11</v>
      </c>
      <c r="B68" s="80" t="s">
        <v>130</v>
      </c>
      <c r="C68" s="80" t="s">
        <v>33</v>
      </c>
      <c r="D68" s="9"/>
      <c r="E68" s="39"/>
      <c r="F68" s="41"/>
      <c r="G68" s="195" t="s">
        <v>179</v>
      </c>
      <c r="H68" s="196"/>
      <c r="I68" s="188"/>
      <c r="J68" s="151"/>
      <c r="K68" s="152"/>
      <c r="L68" s="152"/>
      <c r="M68" s="153"/>
      <c r="N68" s="92" t="s">
        <v>1</v>
      </c>
      <c r="O68" s="93" t="str">
        <f t="shared" ref="O68:O70" si="19">IF(OR(B68="NI",B68="N"),"New question introduced in 2023 - Please answer this question for the year of the previous update in Column P",IF(B68="EC","Small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68" s="93"/>
      <c r="Q68" s="93"/>
      <c r="R68" s="93"/>
      <c r="S68" s="93"/>
      <c r="T68" s="93"/>
      <c r="U68" s="93"/>
      <c r="V68" s="93" t="str">
        <f t="shared" si="5"/>
        <v>no</v>
      </c>
      <c r="W68" s="106"/>
      <c r="X68" s="107"/>
      <c r="Y68" s="90"/>
      <c r="Z68" s="90"/>
      <c r="AA68" s="118"/>
      <c r="AB68" s="112"/>
      <c r="AC68" s="101"/>
      <c r="AD68" s="113"/>
      <c r="AE68" s="99"/>
      <c r="AF68" s="99" t="str">
        <f t="shared" si="7"/>
        <v/>
      </c>
      <c r="AG68" s="99"/>
      <c r="AH68" s="99"/>
      <c r="AI68" s="103"/>
      <c r="AJ68" s="103"/>
      <c r="AK68" s="99" t="str">
        <f t="shared" si="8"/>
        <v/>
      </c>
      <c r="AL68" s="102"/>
      <c r="AM68" s="103"/>
      <c r="AN68" s="103"/>
      <c r="AO68" s="103"/>
      <c r="AP68" s="109" t="str">
        <f t="shared" si="9"/>
        <v>.</v>
      </c>
      <c r="AQ68" s="141"/>
      <c r="AR68" s="64"/>
      <c r="AT68" s="74"/>
      <c r="AU68" s="74"/>
      <c r="AV68" s="66"/>
    </row>
    <row r="69" spans="1:48" ht="67.5" customHeight="1" x14ac:dyDescent="0.25">
      <c r="A69" s="80" t="str">
        <f>MID(G69,FIND("(Q",G69)+1,7)&amp;"_O11"</f>
        <v>Q9.1.2b_O11</v>
      </c>
      <c r="B69" s="80" t="s">
        <v>130</v>
      </c>
      <c r="C69" s="80" t="s">
        <v>33</v>
      </c>
      <c r="D69" s="9"/>
      <c r="E69" s="39"/>
      <c r="F69" s="41"/>
      <c r="G69" s="195" t="s">
        <v>180</v>
      </c>
      <c r="H69" s="196"/>
      <c r="I69" s="188"/>
      <c r="J69" s="151"/>
      <c r="K69" s="152"/>
      <c r="L69" s="152"/>
      <c r="M69" s="153"/>
      <c r="N69" s="92" t="s">
        <v>1</v>
      </c>
      <c r="O69" s="93" t="str">
        <f t="shared" si="19"/>
        <v>Small changes were made to the question. Take extra care when validating the response in Column N. If necessary, please change your answer in Column P</v>
      </c>
      <c r="P69" s="93"/>
      <c r="Q69" s="93"/>
      <c r="R69" s="93"/>
      <c r="S69" s="93"/>
      <c r="T69" s="93"/>
      <c r="U69" s="93"/>
      <c r="V69" s="93" t="str">
        <f t="shared" si="5"/>
        <v>no</v>
      </c>
      <c r="W69" s="106"/>
      <c r="X69" s="107"/>
      <c r="Y69" s="90"/>
      <c r="Z69" s="90"/>
      <c r="AA69" s="118"/>
      <c r="AB69" s="112"/>
      <c r="AC69" s="101"/>
      <c r="AD69" s="113"/>
      <c r="AE69" s="99"/>
      <c r="AF69" s="99" t="str">
        <f t="shared" si="7"/>
        <v/>
      </c>
      <c r="AG69" s="99"/>
      <c r="AH69" s="99"/>
      <c r="AI69" s="103"/>
      <c r="AJ69" s="103"/>
      <c r="AK69" s="99" t="str">
        <f t="shared" si="8"/>
        <v/>
      </c>
      <c r="AL69" s="102"/>
      <c r="AM69" s="103"/>
      <c r="AN69" s="103"/>
      <c r="AO69" s="103"/>
      <c r="AP69" s="109" t="str">
        <f t="shared" si="9"/>
        <v>.</v>
      </c>
      <c r="AQ69" s="141"/>
      <c r="AR69" s="64"/>
      <c r="AT69" s="74"/>
      <c r="AU69" s="74"/>
      <c r="AV69" s="66"/>
    </row>
    <row r="70" spans="1:48" ht="62.25" customHeight="1" x14ac:dyDescent="0.25">
      <c r="A70" s="80" t="str">
        <f>MID(G70,FIND("(Q",G70)+1,7)&amp;"_O11"</f>
        <v>Q9.1.2c_O11</v>
      </c>
      <c r="B70" s="80" t="s">
        <v>130</v>
      </c>
      <c r="C70" s="80" t="s">
        <v>33</v>
      </c>
      <c r="D70" s="9"/>
      <c r="E70" s="39"/>
      <c r="F70" s="41"/>
      <c r="G70" s="179" t="s">
        <v>181</v>
      </c>
      <c r="H70" s="191"/>
      <c r="I70" s="188"/>
      <c r="J70" s="151"/>
      <c r="K70" s="152"/>
      <c r="L70" s="152"/>
      <c r="M70" s="153"/>
      <c r="N70" s="92" t="s">
        <v>1</v>
      </c>
      <c r="O70" s="93" t="str">
        <f t="shared" si="19"/>
        <v>Small changes were made to the question. Take extra care when validating the response in Column N. If necessary, please change your answer in Column P</v>
      </c>
      <c r="P70" s="93"/>
      <c r="Q70" s="93"/>
      <c r="R70" s="93"/>
      <c r="S70" s="93"/>
      <c r="T70" s="93"/>
      <c r="U70" s="93"/>
      <c r="V70" s="93" t="str">
        <f t="shared" si="5"/>
        <v>no</v>
      </c>
      <c r="W70" s="106"/>
      <c r="X70" s="107"/>
      <c r="Y70" s="90"/>
      <c r="Z70" s="90"/>
      <c r="AA70" s="118"/>
      <c r="AB70" s="112"/>
      <c r="AC70" s="101"/>
      <c r="AD70" s="113"/>
      <c r="AE70" s="99"/>
      <c r="AF70" s="99" t="str">
        <f t="shared" si="7"/>
        <v/>
      </c>
      <c r="AG70" s="99"/>
      <c r="AH70" s="99"/>
      <c r="AI70" s="103"/>
      <c r="AJ70" s="103"/>
      <c r="AK70" s="99" t="str">
        <f t="shared" si="8"/>
        <v/>
      </c>
      <c r="AL70" s="102"/>
      <c r="AM70" s="103"/>
      <c r="AN70" s="103"/>
      <c r="AO70" s="103"/>
      <c r="AP70" s="109" t="str">
        <f t="shared" si="9"/>
        <v>.</v>
      </c>
      <c r="AQ70" s="141"/>
      <c r="AR70" s="64"/>
      <c r="AT70" s="74"/>
      <c r="AU70" s="74"/>
      <c r="AV70" s="66"/>
    </row>
    <row r="71" spans="1:48" x14ac:dyDescent="0.25">
      <c r="D71" s="9" t="s">
        <v>0</v>
      </c>
      <c r="E71" s="39" t="s">
        <v>0</v>
      </c>
      <c r="F71" s="41" t="s">
        <v>100</v>
      </c>
      <c r="H71" s="42"/>
      <c r="I71" s="188" t="s">
        <v>155</v>
      </c>
      <c r="J71" s="157"/>
      <c r="K71" s="158"/>
      <c r="L71" s="158"/>
      <c r="M71" s="159"/>
      <c r="N71" s="27"/>
      <c r="O71" s="88"/>
      <c r="P71" s="88"/>
      <c r="Q71" s="88"/>
      <c r="R71" s="88"/>
      <c r="S71" s="88"/>
      <c r="T71" s="88"/>
      <c r="U71" s="88"/>
      <c r="V71" s="88"/>
      <c r="W71" s="108"/>
      <c r="X71" s="107"/>
      <c r="Y71" s="90"/>
      <c r="Z71" s="90"/>
      <c r="AA71" s="118"/>
      <c r="AB71" s="115"/>
      <c r="AC71" s="89"/>
      <c r="AD71" s="97"/>
      <c r="AE71" s="88"/>
      <c r="AF71" s="88"/>
      <c r="AG71" s="88"/>
      <c r="AH71" s="88"/>
      <c r="AI71" s="90"/>
      <c r="AJ71" s="90"/>
      <c r="AK71" s="88"/>
      <c r="AL71" s="61"/>
      <c r="AM71" s="90"/>
      <c r="AN71" s="90"/>
      <c r="AO71" s="90"/>
      <c r="AP71" s="117"/>
      <c r="AQ71" s="108"/>
      <c r="AR71" s="64"/>
      <c r="AT71" s="74"/>
      <c r="AU71" s="74"/>
      <c r="AV71" s="66"/>
    </row>
    <row r="72" spans="1:48" ht="69.75" customHeight="1" x14ac:dyDescent="0.25">
      <c r="A72" s="80" t="str">
        <f>MID(G72,FIND("(Q",G72)+1,7)&amp;"_O12"</f>
        <v>Q9.1.2a_O12</v>
      </c>
      <c r="B72" s="80" t="s">
        <v>130</v>
      </c>
      <c r="C72" s="80" t="s">
        <v>110</v>
      </c>
      <c r="D72" s="9"/>
      <c r="E72" s="39"/>
      <c r="F72" s="41"/>
      <c r="G72" s="197" t="s">
        <v>179</v>
      </c>
      <c r="H72" s="198"/>
      <c r="I72" s="188"/>
      <c r="J72" s="157"/>
      <c r="K72" s="158"/>
      <c r="L72" s="158"/>
      <c r="M72" s="159"/>
      <c r="N72" s="92" t="s">
        <v>1</v>
      </c>
      <c r="O72" s="93" t="str">
        <f t="shared" ref="O72:O94" si="20">IF(OR(B72="NI",B72="N"),"New question introduced in 2023 - Please answer this question for the year of the previous update in Column P",IF(B72="EC","Small changes were made to the question. Take extra care when validating the response in Column N. If necessary, please change your answer in Column P",""))</f>
        <v>Small changes were made to the question. Take extra care when validating the response in Column N. If necessary, please change your answer in Column P</v>
      </c>
      <c r="P72" s="93"/>
      <c r="Q72" s="93"/>
      <c r="R72" s="93"/>
      <c r="S72" s="93"/>
      <c r="T72" s="93"/>
      <c r="U72" s="93"/>
      <c r="V72" s="93" t="str">
        <f t="shared" si="5"/>
        <v>no</v>
      </c>
      <c r="W72" s="106"/>
      <c r="X72" s="107"/>
      <c r="Y72" s="90"/>
      <c r="Z72" s="90"/>
      <c r="AA72" s="118"/>
      <c r="AB72" s="112"/>
      <c r="AC72" s="101"/>
      <c r="AD72" s="113"/>
      <c r="AE72" s="99"/>
      <c r="AF72" s="99" t="str">
        <f t="shared" ref="AF72:AF90" si="21">IF(AND(AD72="",AB72=""),"",IF(AND(AD72="",AB72&lt;&gt;""),AB72,IF(AND(AD72="",AB72&lt;&gt;""),AB72,AD72)))</f>
        <v/>
      </c>
      <c r="AG72" s="99"/>
      <c r="AH72" s="99"/>
      <c r="AI72" s="103"/>
      <c r="AJ72" s="103"/>
      <c r="AK72" s="99" t="str">
        <f t="shared" ref="AK72:AK90" si="22">IF(AND(AI72="",AG72="",AF72=""),"",IF(AND(AI72="",AG72=""),AF72,IF(AND(AI72="",AG72&lt;&gt;""),AG72,IF(AND(AI72="",AG72&lt;&gt;""),AG72,AI72))))</f>
        <v/>
      </c>
      <c r="AL72" s="102"/>
      <c r="AM72" s="103"/>
      <c r="AN72" s="103"/>
      <c r="AO72" s="103"/>
      <c r="AP72" s="109" t="str">
        <f t="shared" ref="AP72:AP90" si="23">IF(AND(AN72="",AL72="",AK72=""),".",IF(AND(AN72="",AL72=""),AK72,IF(AND(AN72="",AL72&lt;&gt;""),AL72,IF(AND(AN72="",AL72&lt;&gt;""),AL72,AN72))))</f>
        <v>.</v>
      </c>
      <c r="AQ72" s="141"/>
      <c r="AR72" s="64"/>
      <c r="AT72" s="74"/>
      <c r="AU72" s="74"/>
      <c r="AV72" s="66"/>
    </row>
    <row r="73" spans="1:48" ht="66.75" customHeight="1" x14ac:dyDescent="0.25">
      <c r="A73" s="80" t="str">
        <f>MID(G73,FIND("(Q",G73)+1,7)&amp;"_O12"</f>
        <v>Q9.1.2b_O12</v>
      </c>
      <c r="B73" s="80" t="s">
        <v>130</v>
      </c>
      <c r="C73" s="80" t="s">
        <v>110</v>
      </c>
      <c r="D73" s="9"/>
      <c r="E73" s="39"/>
      <c r="F73" s="41"/>
      <c r="G73" s="197" t="s">
        <v>180</v>
      </c>
      <c r="H73" s="198"/>
      <c r="I73" s="188"/>
      <c r="J73" s="157"/>
      <c r="K73" s="158"/>
      <c r="L73" s="158"/>
      <c r="M73" s="159"/>
      <c r="N73" s="92" t="s">
        <v>1</v>
      </c>
      <c r="O73" s="93" t="str">
        <f t="shared" si="20"/>
        <v>Small changes were made to the question. Take extra care when validating the response in Column N. If necessary, please change your answer in Column P</v>
      </c>
      <c r="P73" s="93"/>
      <c r="Q73" s="93"/>
      <c r="R73" s="93"/>
      <c r="S73" s="93"/>
      <c r="T73" s="93"/>
      <c r="U73" s="93"/>
      <c r="V73" s="93" t="str">
        <f t="shared" ref="V73:V95" si="24">IF(AND(T73="",R73="",P73="",N73=""),"",IF(AND(T73="",R73="", P73=""),N73,IF(AND(T73="", R73="",P73&lt;&gt;""),P73,IF(AND(T73="",R73&lt;&gt;""),R73,T73))))</f>
        <v>no</v>
      </c>
      <c r="W73" s="106"/>
      <c r="X73" s="107"/>
      <c r="Y73" s="90"/>
      <c r="Z73" s="90"/>
      <c r="AA73" s="118"/>
      <c r="AB73" s="112"/>
      <c r="AC73" s="101"/>
      <c r="AD73" s="113"/>
      <c r="AE73" s="99"/>
      <c r="AF73" s="99" t="str">
        <f t="shared" si="21"/>
        <v/>
      </c>
      <c r="AG73" s="99"/>
      <c r="AH73" s="99"/>
      <c r="AI73" s="103"/>
      <c r="AJ73" s="103"/>
      <c r="AK73" s="99" t="str">
        <f t="shared" si="22"/>
        <v/>
      </c>
      <c r="AL73" s="102"/>
      <c r="AM73" s="103"/>
      <c r="AN73" s="103"/>
      <c r="AO73" s="103"/>
      <c r="AP73" s="109" t="str">
        <f t="shared" si="23"/>
        <v>.</v>
      </c>
      <c r="AQ73" s="141"/>
      <c r="AR73" s="64"/>
      <c r="AT73" s="74"/>
      <c r="AU73" s="74"/>
      <c r="AV73" s="66"/>
    </row>
    <row r="74" spans="1:48" ht="66" customHeight="1" x14ac:dyDescent="0.25">
      <c r="A74" s="80" t="str">
        <f>MID(G74,FIND("(Q",G74)+1,7)&amp;"_O12"</f>
        <v>Q9.1.2c_O12</v>
      </c>
      <c r="B74" s="80" t="s">
        <v>130</v>
      </c>
      <c r="C74" s="80" t="s">
        <v>110</v>
      </c>
      <c r="D74" s="9"/>
      <c r="E74" s="39"/>
      <c r="F74" s="41"/>
      <c r="G74" s="56" t="s">
        <v>181</v>
      </c>
      <c r="H74" s="189"/>
      <c r="I74" s="188"/>
      <c r="J74" s="157"/>
      <c r="K74" s="158"/>
      <c r="L74" s="158"/>
      <c r="M74" s="159"/>
      <c r="N74" s="92" t="s">
        <v>1</v>
      </c>
      <c r="O74" s="93" t="str">
        <f t="shared" si="20"/>
        <v>Small changes were made to the question. Take extra care when validating the response in Column N. If necessary, please change your answer in Column P</v>
      </c>
      <c r="P74" s="93"/>
      <c r="Q74" s="93"/>
      <c r="R74" s="93"/>
      <c r="S74" s="93"/>
      <c r="T74" s="93"/>
      <c r="U74" s="93"/>
      <c r="V74" s="93" t="str">
        <f t="shared" si="24"/>
        <v>no</v>
      </c>
      <c r="W74" s="106"/>
      <c r="X74" s="107"/>
      <c r="Y74" s="90"/>
      <c r="Z74" s="90"/>
      <c r="AA74" s="118"/>
      <c r="AB74" s="112"/>
      <c r="AC74" s="101"/>
      <c r="AD74" s="113"/>
      <c r="AE74" s="99"/>
      <c r="AF74" s="99" t="str">
        <f t="shared" si="21"/>
        <v/>
      </c>
      <c r="AG74" s="99"/>
      <c r="AH74" s="99"/>
      <c r="AI74" s="103"/>
      <c r="AJ74" s="103"/>
      <c r="AK74" s="99" t="str">
        <f t="shared" si="22"/>
        <v/>
      </c>
      <c r="AL74" s="102"/>
      <c r="AM74" s="103"/>
      <c r="AN74" s="103"/>
      <c r="AO74" s="103"/>
      <c r="AP74" s="109" t="str">
        <f t="shared" si="23"/>
        <v>.</v>
      </c>
      <c r="AQ74" s="141"/>
      <c r="AR74" s="64"/>
      <c r="AT74" s="74"/>
      <c r="AU74" s="74"/>
      <c r="AV74" s="66"/>
    </row>
    <row r="75" spans="1:48" x14ac:dyDescent="0.25">
      <c r="D75" s="9" t="s">
        <v>0</v>
      </c>
      <c r="E75" s="39"/>
      <c r="F75" s="70" t="s">
        <v>104</v>
      </c>
      <c r="G75" s="71"/>
      <c r="H75" s="72"/>
      <c r="I75" s="190" t="s">
        <v>154</v>
      </c>
      <c r="J75" s="151"/>
      <c r="K75" s="152"/>
      <c r="L75" s="152"/>
      <c r="M75" s="153"/>
      <c r="N75" s="27"/>
      <c r="O75" s="88"/>
      <c r="P75" s="88"/>
      <c r="Q75" s="88"/>
      <c r="R75" s="88"/>
      <c r="S75" s="88"/>
      <c r="T75" s="88"/>
      <c r="U75" s="88"/>
      <c r="V75" s="88"/>
      <c r="W75" s="108"/>
      <c r="X75" s="107"/>
      <c r="Y75" s="90"/>
      <c r="Z75" s="90"/>
      <c r="AA75" s="118"/>
      <c r="AB75" s="115"/>
      <c r="AC75" s="89"/>
      <c r="AD75" s="97"/>
      <c r="AE75" s="88"/>
      <c r="AF75" s="88"/>
      <c r="AG75" s="88"/>
      <c r="AH75" s="88"/>
      <c r="AI75" s="90"/>
      <c r="AJ75" s="90"/>
      <c r="AK75" s="88"/>
      <c r="AL75" s="61"/>
      <c r="AM75" s="90"/>
      <c r="AN75" s="90"/>
      <c r="AO75" s="90"/>
      <c r="AP75" s="117"/>
      <c r="AQ75" s="108"/>
      <c r="AR75" s="64"/>
      <c r="AT75" s="74"/>
      <c r="AU75" s="74"/>
      <c r="AV75" s="66"/>
    </row>
    <row r="76" spans="1:48" ht="67.5" customHeight="1" x14ac:dyDescent="0.25">
      <c r="A76" s="80" t="str">
        <f>MID(G76,FIND("(Q",G76)+1,7)&amp;"_O13"</f>
        <v>Q9.1.2a_O13</v>
      </c>
      <c r="B76" s="80" t="s">
        <v>130</v>
      </c>
      <c r="C76" s="80" t="s">
        <v>34</v>
      </c>
      <c r="D76" s="9"/>
      <c r="E76" s="39"/>
      <c r="F76" s="70"/>
      <c r="G76" s="195" t="s">
        <v>179</v>
      </c>
      <c r="H76" s="196"/>
      <c r="I76" s="190"/>
      <c r="J76" s="151"/>
      <c r="K76" s="152"/>
      <c r="L76" s="152"/>
      <c r="M76" s="153"/>
      <c r="N76" s="92" t="s">
        <v>1</v>
      </c>
      <c r="O76" s="93" t="str">
        <f t="shared" si="20"/>
        <v>Small changes were made to the question. Take extra care when validating the response in Column N. If necessary, please change your answer in Column P</v>
      </c>
      <c r="P76" s="93"/>
      <c r="Q76" s="93"/>
      <c r="R76" s="93"/>
      <c r="S76" s="93"/>
      <c r="T76" s="93"/>
      <c r="U76" s="93"/>
      <c r="V76" s="93" t="str">
        <f t="shared" si="24"/>
        <v>no</v>
      </c>
      <c r="W76" s="106"/>
      <c r="X76" s="107"/>
      <c r="Y76" s="90"/>
      <c r="Z76" s="90"/>
      <c r="AA76" s="118"/>
      <c r="AB76" s="112"/>
      <c r="AC76" s="101"/>
      <c r="AD76" s="113"/>
      <c r="AE76" s="99"/>
      <c r="AF76" s="99" t="str">
        <f t="shared" si="21"/>
        <v/>
      </c>
      <c r="AG76" s="99"/>
      <c r="AH76" s="99"/>
      <c r="AI76" s="103"/>
      <c r="AJ76" s="103"/>
      <c r="AK76" s="99" t="str">
        <f t="shared" si="22"/>
        <v/>
      </c>
      <c r="AL76" s="102"/>
      <c r="AM76" s="103"/>
      <c r="AN76" s="103"/>
      <c r="AO76" s="103"/>
      <c r="AP76" s="109" t="str">
        <f t="shared" si="23"/>
        <v>.</v>
      </c>
      <c r="AQ76" s="141"/>
      <c r="AR76" s="64"/>
      <c r="AT76" s="74"/>
      <c r="AU76" s="74"/>
      <c r="AV76" s="66"/>
    </row>
    <row r="77" spans="1:48" ht="65.25" customHeight="1" x14ac:dyDescent="0.25">
      <c r="A77" s="80" t="str">
        <f>MID(G77,FIND("(Q",G77)+1,7)&amp;"_O13"</f>
        <v>Q9.1.2b_O13</v>
      </c>
      <c r="B77" s="80" t="s">
        <v>130</v>
      </c>
      <c r="C77" s="80" t="s">
        <v>34</v>
      </c>
      <c r="D77" s="9"/>
      <c r="E77" s="39"/>
      <c r="F77" s="70"/>
      <c r="G77" s="195" t="s">
        <v>180</v>
      </c>
      <c r="H77" s="196"/>
      <c r="I77" s="190"/>
      <c r="J77" s="151"/>
      <c r="K77" s="152"/>
      <c r="L77" s="152"/>
      <c r="M77" s="153"/>
      <c r="N77" s="92" t="s">
        <v>1</v>
      </c>
      <c r="O77" s="93" t="str">
        <f t="shared" si="20"/>
        <v>Small changes were made to the question. Take extra care when validating the response in Column N. If necessary, please change your answer in Column P</v>
      </c>
      <c r="P77" s="93"/>
      <c r="Q77" s="93"/>
      <c r="R77" s="93"/>
      <c r="S77" s="93"/>
      <c r="T77" s="93"/>
      <c r="U77" s="93"/>
      <c r="V77" s="93" t="str">
        <f t="shared" si="24"/>
        <v>no</v>
      </c>
      <c r="W77" s="106"/>
      <c r="X77" s="107"/>
      <c r="Y77" s="90"/>
      <c r="Z77" s="90"/>
      <c r="AA77" s="118"/>
      <c r="AB77" s="112"/>
      <c r="AC77" s="101"/>
      <c r="AD77" s="113"/>
      <c r="AE77" s="99"/>
      <c r="AF77" s="99" t="str">
        <f t="shared" si="21"/>
        <v/>
      </c>
      <c r="AG77" s="99"/>
      <c r="AH77" s="99"/>
      <c r="AI77" s="103"/>
      <c r="AJ77" s="103"/>
      <c r="AK77" s="99" t="str">
        <f t="shared" si="22"/>
        <v/>
      </c>
      <c r="AL77" s="102"/>
      <c r="AM77" s="103"/>
      <c r="AN77" s="103"/>
      <c r="AO77" s="103"/>
      <c r="AP77" s="109" t="str">
        <f t="shared" si="23"/>
        <v>.</v>
      </c>
      <c r="AQ77" s="141"/>
      <c r="AR77" s="64"/>
      <c r="AT77" s="74"/>
      <c r="AU77" s="74"/>
      <c r="AV77" s="66"/>
    </row>
    <row r="78" spans="1:48" ht="67.5" customHeight="1" x14ac:dyDescent="0.25">
      <c r="A78" s="80" t="str">
        <f>MID(G78,FIND("(Q",G78)+1,7)&amp;"_O13"</f>
        <v>Q9.1.2c_O13</v>
      </c>
      <c r="B78" s="80" t="s">
        <v>130</v>
      </c>
      <c r="C78" s="80" t="s">
        <v>34</v>
      </c>
      <c r="D78" s="9"/>
      <c r="E78" s="39"/>
      <c r="F78" s="70"/>
      <c r="G78" s="179" t="s">
        <v>181</v>
      </c>
      <c r="H78" s="191"/>
      <c r="I78" s="190"/>
      <c r="J78" s="151"/>
      <c r="K78" s="152"/>
      <c r="L78" s="152"/>
      <c r="M78" s="153"/>
      <c r="N78" s="92" t="s">
        <v>1</v>
      </c>
      <c r="O78" s="93" t="str">
        <f t="shared" si="20"/>
        <v>Small changes were made to the question. Take extra care when validating the response in Column N. If necessary, please change your answer in Column P</v>
      </c>
      <c r="P78" s="93"/>
      <c r="Q78" s="93"/>
      <c r="R78" s="93"/>
      <c r="S78" s="93"/>
      <c r="T78" s="93"/>
      <c r="U78" s="93"/>
      <c r="V78" s="93" t="str">
        <f t="shared" si="24"/>
        <v>no</v>
      </c>
      <c r="W78" s="106"/>
      <c r="X78" s="107"/>
      <c r="Y78" s="90"/>
      <c r="Z78" s="90"/>
      <c r="AA78" s="118"/>
      <c r="AB78" s="112"/>
      <c r="AC78" s="101"/>
      <c r="AD78" s="113"/>
      <c r="AE78" s="99"/>
      <c r="AF78" s="99" t="str">
        <f t="shared" si="21"/>
        <v/>
      </c>
      <c r="AG78" s="99"/>
      <c r="AH78" s="99"/>
      <c r="AI78" s="103"/>
      <c r="AJ78" s="103"/>
      <c r="AK78" s="99" t="str">
        <f t="shared" si="22"/>
        <v/>
      </c>
      <c r="AL78" s="102"/>
      <c r="AM78" s="103"/>
      <c r="AN78" s="103"/>
      <c r="AO78" s="103"/>
      <c r="AP78" s="109" t="str">
        <f t="shared" si="23"/>
        <v>.</v>
      </c>
      <c r="AQ78" s="141"/>
      <c r="AR78" s="64"/>
      <c r="AT78" s="74"/>
      <c r="AU78" s="74"/>
      <c r="AV78" s="66"/>
    </row>
    <row r="79" spans="1:48" x14ac:dyDescent="0.25">
      <c r="D79" s="9" t="s">
        <v>0</v>
      </c>
      <c r="E79" s="39" t="s">
        <v>0</v>
      </c>
      <c r="F79" s="58" t="s">
        <v>105</v>
      </c>
      <c r="H79" s="59"/>
      <c r="I79" s="188" t="s">
        <v>136</v>
      </c>
      <c r="J79" s="151"/>
      <c r="K79" s="152"/>
      <c r="L79" s="152"/>
      <c r="M79" s="153"/>
      <c r="N79" s="27"/>
      <c r="O79" s="88"/>
      <c r="P79" s="88"/>
      <c r="Q79" s="88"/>
      <c r="R79" s="88"/>
      <c r="S79" s="88"/>
      <c r="T79" s="88"/>
      <c r="U79" s="88"/>
      <c r="V79" s="88"/>
      <c r="W79" s="108"/>
      <c r="X79" s="107"/>
      <c r="Y79" s="90"/>
      <c r="Z79" s="90"/>
      <c r="AA79" s="118"/>
      <c r="AB79" s="115"/>
      <c r="AC79" s="89"/>
      <c r="AD79" s="97"/>
      <c r="AE79" s="88"/>
      <c r="AF79" s="88"/>
      <c r="AG79" s="88"/>
      <c r="AH79" s="88"/>
      <c r="AI79" s="90"/>
      <c r="AJ79" s="90"/>
      <c r="AK79" s="88"/>
      <c r="AL79" s="61"/>
      <c r="AM79" s="90"/>
      <c r="AN79" s="90"/>
      <c r="AO79" s="90"/>
      <c r="AP79" s="117"/>
      <c r="AQ79" s="108"/>
      <c r="AR79" s="64"/>
      <c r="AT79" s="74"/>
      <c r="AU79" s="74"/>
      <c r="AV79" s="66"/>
    </row>
    <row r="80" spans="1:48" ht="66.75" customHeight="1" x14ac:dyDescent="0.25">
      <c r="A80" s="80" t="str">
        <f>MID(G80,FIND("(Q",G80)+1,7)&amp;"_O14"</f>
        <v>Q9.1.2a_O14</v>
      </c>
      <c r="B80" s="80" t="s">
        <v>130</v>
      </c>
      <c r="C80" s="80" t="s">
        <v>35</v>
      </c>
      <c r="D80" s="9"/>
      <c r="E80" s="39"/>
      <c r="F80" s="58"/>
      <c r="G80" s="197" t="s">
        <v>179</v>
      </c>
      <c r="H80" s="198"/>
      <c r="I80" s="188"/>
      <c r="J80" s="151"/>
      <c r="K80" s="152"/>
      <c r="L80" s="152"/>
      <c r="M80" s="153"/>
      <c r="N80" s="92" t="s">
        <v>1</v>
      </c>
      <c r="O80" s="93" t="str">
        <f t="shared" si="20"/>
        <v>Small changes were made to the question. Take extra care when validating the response in Column N. If necessary, please change your answer in Column P</v>
      </c>
      <c r="P80" s="93"/>
      <c r="Q80" s="93"/>
      <c r="R80" s="93"/>
      <c r="S80" s="93"/>
      <c r="T80" s="93"/>
      <c r="U80" s="93"/>
      <c r="V80" s="93" t="str">
        <f t="shared" si="24"/>
        <v>no</v>
      </c>
      <c r="W80" s="106"/>
      <c r="X80" s="107"/>
      <c r="Y80" s="90"/>
      <c r="Z80" s="90"/>
      <c r="AA80" s="118"/>
      <c r="AB80" s="112"/>
      <c r="AC80" s="101"/>
      <c r="AD80" s="113"/>
      <c r="AE80" s="99"/>
      <c r="AF80" s="99" t="str">
        <f t="shared" si="21"/>
        <v/>
      </c>
      <c r="AG80" s="99"/>
      <c r="AH80" s="99"/>
      <c r="AI80" s="103"/>
      <c r="AJ80" s="103"/>
      <c r="AK80" s="99" t="str">
        <f t="shared" si="22"/>
        <v/>
      </c>
      <c r="AL80" s="102"/>
      <c r="AM80" s="103"/>
      <c r="AN80" s="103"/>
      <c r="AO80" s="103"/>
      <c r="AP80" s="109" t="str">
        <f t="shared" si="23"/>
        <v>.</v>
      </c>
      <c r="AQ80" s="141"/>
      <c r="AR80" s="64"/>
      <c r="AT80" s="74"/>
      <c r="AU80" s="74"/>
      <c r="AV80" s="66"/>
    </row>
    <row r="81" spans="1:48" ht="66.75" customHeight="1" x14ac:dyDescent="0.25">
      <c r="A81" s="80" t="str">
        <f>MID(G81,FIND("(Q",G81)+1,7)&amp;"_O14"</f>
        <v>Q9.1.2b_O14</v>
      </c>
      <c r="B81" s="80" t="s">
        <v>130</v>
      </c>
      <c r="C81" s="80" t="s">
        <v>35</v>
      </c>
      <c r="D81" s="9"/>
      <c r="E81" s="39"/>
      <c r="F81" s="58"/>
      <c r="G81" s="197" t="s">
        <v>180</v>
      </c>
      <c r="H81" s="198"/>
      <c r="I81" s="188"/>
      <c r="J81" s="151"/>
      <c r="K81" s="152"/>
      <c r="L81" s="152"/>
      <c r="M81" s="153"/>
      <c r="N81" s="92" t="s">
        <v>1</v>
      </c>
      <c r="O81" s="93" t="str">
        <f t="shared" si="20"/>
        <v>Small changes were made to the question. Take extra care when validating the response in Column N. If necessary, please change your answer in Column P</v>
      </c>
      <c r="P81" s="93"/>
      <c r="Q81" s="93"/>
      <c r="R81" s="93"/>
      <c r="S81" s="93"/>
      <c r="T81" s="93"/>
      <c r="U81" s="93"/>
      <c r="V81" s="93" t="str">
        <f t="shared" si="24"/>
        <v>no</v>
      </c>
      <c r="W81" s="106"/>
      <c r="X81" s="107"/>
      <c r="Y81" s="90"/>
      <c r="Z81" s="90"/>
      <c r="AA81" s="118"/>
      <c r="AB81" s="112"/>
      <c r="AC81" s="101"/>
      <c r="AD81" s="113"/>
      <c r="AE81" s="99"/>
      <c r="AF81" s="99" t="str">
        <f t="shared" si="21"/>
        <v/>
      </c>
      <c r="AG81" s="99"/>
      <c r="AH81" s="99"/>
      <c r="AI81" s="103"/>
      <c r="AJ81" s="103"/>
      <c r="AK81" s="99" t="str">
        <f t="shared" si="22"/>
        <v/>
      </c>
      <c r="AL81" s="102"/>
      <c r="AM81" s="103"/>
      <c r="AN81" s="103"/>
      <c r="AO81" s="103"/>
      <c r="AP81" s="109" t="str">
        <f t="shared" si="23"/>
        <v>.</v>
      </c>
      <c r="AQ81" s="141"/>
      <c r="AR81" s="64"/>
      <c r="AT81" s="74"/>
      <c r="AU81" s="74"/>
      <c r="AV81" s="66"/>
    </row>
    <row r="82" spans="1:48" ht="62.25" customHeight="1" x14ac:dyDescent="0.25">
      <c r="A82" s="80" t="str">
        <f>MID(G82,FIND("(Q",G82)+1,7)&amp;"_O14"</f>
        <v>Q9.1.2c_O14</v>
      </c>
      <c r="B82" s="80" t="s">
        <v>130</v>
      </c>
      <c r="C82" s="80" t="s">
        <v>35</v>
      </c>
      <c r="D82" s="9"/>
      <c r="E82" s="39"/>
      <c r="F82" s="58"/>
      <c r="G82" s="56" t="s">
        <v>181</v>
      </c>
      <c r="H82" s="189"/>
      <c r="I82" s="188"/>
      <c r="J82" s="151"/>
      <c r="K82" s="152"/>
      <c r="L82" s="152"/>
      <c r="M82" s="153"/>
      <c r="N82" s="92" t="s">
        <v>1</v>
      </c>
      <c r="O82" s="93" t="str">
        <f t="shared" si="20"/>
        <v>Small changes were made to the question. Take extra care when validating the response in Column N. If necessary, please change your answer in Column P</v>
      </c>
      <c r="P82" s="93"/>
      <c r="Q82" s="93"/>
      <c r="R82" s="93"/>
      <c r="S82" s="93"/>
      <c r="T82" s="93"/>
      <c r="U82" s="93"/>
      <c r="V82" s="93" t="str">
        <f t="shared" si="24"/>
        <v>no</v>
      </c>
      <c r="W82" s="106"/>
      <c r="X82" s="107"/>
      <c r="Y82" s="90"/>
      <c r="Z82" s="90"/>
      <c r="AA82" s="118"/>
      <c r="AB82" s="112"/>
      <c r="AC82" s="101"/>
      <c r="AD82" s="113"/>
      <c r="AE82" s="99"/>
      <c r="AF82" s="99" t="str">
        <f t="shared" si="21"/>
        <v/>
      </c>
      <c r="AG82" s="99"/>
      <c r="AH82" s="99"/>
      <c r="AI82" s="103"/>
      <c r="AJ82" s="103"/>
      <c r="AK82" s="99" t="str">
        <f t="shared" si="22"/>
        <v/>
      </c>
      <c r="AL82" s="102"/>
      <c r="AM82" s="103"/>
      <c r="AN82" s="103"/>
      <c r="AO82" s="103"/>
      <c r="AP82" s="109" t="str">
        <f t="shared" si="23"/>
        <v>.</v>
      </c>
      <c r="AQ82" s="141"/>
      <c r="AR82" s="64"/>
      <c r="AT82" s="74"/>
      <c r="AU82" s="74"/>
      <c r="AV82" s="66"/>
    </row>
    <row r="83" spans="1:48" x14ac:dyDescent="0.25">
      <c r="D83" s="9"/>
      <c r="E83" s="39"/>
      <c r="F83" s="39" t="s">
        <v>107</v>
      </c>
      <c r="H83" s="40"/>
      <c r="I83" s="188" t="s">
        <v>137</v>
      </c>
      <c r="J83" s="151"/>
      <c r="K83" s="152"/>
      <c r="L83" s="152"/>
      <c r="M83" s="153"/>
      <c r="N83" s="27"/>
      <c r="O83" s="88"/>
      <c r="P83" s="88"/>
      <c r="Q83" s="88"/>
      <c r="R83" s="88"/>
      <c r="S83" s="88"/>
      <c r="T83" s="88"/>
      <c r="U83" s="88"/>
      <c r="V83" s="88"/>
      <c r="W83" s="108"/>
      <c r="X83" s="107"/>
      <c r="Y83" s="90"/>
      <c r="Z83" s="90"/>
      <c r="AA83" s="118"/>
      <c r="AB83" s="115"/>
      <c r="AC83" s="89"/>
      <c r="AD83" s="97"/>
      <c r="AE83" s="88"/>
      <c r="AF83" s="88"/>
      <c r="AG83" s="88"/>
      <c r="AH83" s="88"/>
      <c r="AI83" s="90"/>
      <c r="AJ83" s="90"/>
      <c r="AK83" s="88"/>
      <c r="AL83" s="61"/>
      <c r="AM83" s="90"/>
      <c r="AN83" s="90"/>
      <c r="AO83" s="90"/>
      <c r="AP83" s="117"/>
      <c r="AQ83" s="108"/>
      <c r="AR83" s="64"/>
      <c r="AT83" s="74"/>
      <c r="AU83" s="74"/>
      <c r="AV83" s="66"/>
    </row>
    <row r="84" spans="1:48" ht="63.75" customHeight="1" x14ac:dyDescent="0.25">
      <c r="A84" s="80" t="str">
        <f>MID(G84,FIND("(Q",G84)+1,7)&amp;"_O15"</f>
        <v>Q9.1.2a_O15</v>
      </c>
      <c r="B84" s="80" t="s">
        <v>130</v>
      </c>
      <c r="C84" s="80" t="s">
        <v>36</v>
      </c>
      <c r="D84" s="9"/>
      <c r="E84" s="39"/>
      <c r="F84" s="39"/>
      <c r="G84" s="197" t="s">
        <v>179</v>
      </c>
      <c r="H84" s="198"/>
      <c r="I84" s="188"/>
      <c r="J84" s="151"/>
      <c r="K84" s="152"/>
      <c r="L84" s="152"/>
      <c r="M84" s="153"/>
      <c r="N84" s="92" t="s">
        <v>1</v>
      </c>
      <c r="O84" s="93" t="str">
        <f t="shared" si="20"/>
        <v>Small changes were made to the question. Take extra care when validating the response in Column N. If necessary, please change your answer in Column P</v>
      </c>
      <c r="P84" s="93"/>
      <c r="Q84" s="93"/>
      <c r="R84" s="93"/>
      <c r="S84" s="93"/>
      <c r="T84" s="93"/>
      <c r="U84" s="93"/>
      <c r="V84" s="93" t="str">
        <f t="shared" si="24"/>
        <v>no</v>
      </c>
      <c r="W84" s="106"/>
      <c r="X84" s="107"/>
      <c r="Y84" s="90"/>
      <c r="Z84" s="90"/>
      <c r="AA84" s="118"/>
      <c r="AB84" s="112"/>
      <c r="AC84" s="101"/>
      <c r="AD84" s="113"/>
      <c r="AE84" s="99"/>
      <c r="AF84" s="99" t="str">
        <f t="shared" si="21"/>
        <v/>
      </c>
      <c r="AG84" s="99"/>
      <c r="AH84" s="99"/>
      <c r="AI84" s="103"/>
      <c r="AJ84" s="103"/>
      <c r="AK84" s="99" t="str">
        <f t="shared" si="22"/>
        <v/>
      </c>
      <c r="AL84" s="102"/>
      <c r="AM84" s="103"/>
      <c r="AN84" s="103"/>
      <c r="AO84" s="103"/>
      <c r="AP84" s="109" t="str">
        <f t="shared" si="23"/>
        <v>.</v>
      </c>
      <c r="AQ84" s="141"/>
      <c r="AR84" s="64"/>
      <c r="AT84" s="74"/>
      <c r="AU84" s="74"/>
      <c r="AV84" s="66"/>
    </row>
    <row r="85" spans="1:48" ht="66" customHeight="1" x14ac:dyDescent="0.25">
      <c r="A85" s="80" t="str">
        <f>MID(G85,FIND("(Q",G85)+1,7)&amp;"_O15"</f>
        <v>Q9.1.2b_O15</v>
      </c>
      <c r="B85" s="80" t="s">
        <v>130</v>
      </c>
      <c r="C85" s="80" t="s">
        <v>36</v>
      </c>
      <c r="D85" s="9"/>
      <c r="E85" s="39"/>
      <c r="F85" s="39"/>
      <c r="G85" s="197" t="s">
        <v>180</v>
      </c>
      <c r="H85" s="198"/>
      <c r="I85" s="188"/>
      <c r="J85" s="151"/>
      <c r="K85" s="152"/>
      <c r="L85" s="152"/>
      <c r="M85" s="153"/>
      <c r="N85" s="92" t="s">
        <v>1</v>
      </c>
      <c r="O85" s="93" t="str">
        <f t="shared" si="20"/>
        <v>Small changes were made to the question. Take extra care when validating the response in Column N. If necessary, please change your answer in Column P</v>
      </c>
      <c r="P85" s="93"/>
      <c r="Q85" s="93"/>
      <c r="R85" s="93"/>
      <c r="S85" s="93"/>
      <c r="T85" s="93"/>
      <c r="U85" s="93"/>
      <c r="V85" s="93" t="str">
        <f t="shared" si="24"/>
        <v>no</v>
      </c>
      <c r="W85" s="106"/>
      <c r="X85" s="107"/>
      <c r="Y85" s="90"/>
      <c r="Z85" s="90"/>
      <c r="AA85" s="118"/>
      <c r="AB85" s="112"/>
      <c r="AC85" s="101"/>
      <c r="AD85" s="113"/>
      <c r="AE85" s="99"/>
      <c r="AF85" s="99" t="str">
        <f t="shared" si="21"/>
        <v/>
      </c>
      <c r="AG85" s="99"/>
      <c r="AH85" s="99"/>
      <c r="AI85" s="103"/>
      <c r="AJ85" s="103"/>
      <c r="AK85" s="99" t="str">
        <f t="shared" si="22"/>
        <v/>
      </c>
      <c r="AL85" s="102"/>
      <c r="AM85" s="103"/>
      <c r="AN85" s="103"/>
      <c r="AO85" s="103"/>
      <c r="AP85" s="109" t="str">
        <f t="shared" si="23"/>
        <v>.</v>
      </c>
      <c r="AQ85" s="141"/>
      <c r="AR85" s="64"/>
      <c r="AT85" s="74"/>
      <c r="AU85" s="74"/>
      <c r="AV85" s="66"/>
    </row>
    <row r="86" spans="1:48" ht="64.5" customHeight="1" x14ac:dyDescent="0.25">
      <c r="A86" s="80" t="str">
        <f>MID(G86,FIND("(Q",G86)+1,7)&amp;"_O15"</f>
        <v>Q9.1.2c_O15</v>
      </c>
      <c r="B86" s="80" t="s">
        <v>130</v>
      </c>
      <c r="C86" s="80" t="s">
        <v>36</v>
      </c>
      <c r="D86" s="9"/>
      <c r="E86" s="39"/>
      <c r="F86" s="39"/>
      <c r="G86" s="56" t="s">
        <v>181</v>
      </c>
      <c r="H86" s="189"/>
      <c r="I86" s="188"/>
      <c r="J86" s="151"/>
      <c r="K86" s="152"/>
      <c r="L86" s="152"/>
      <c r="M86" s="153"/>
      <c r="N86" s="92" t="s">
        <v>1</v>
      </c>
      <c r="O86" s="93" t="str">
        <f t="shared" si="20"/>
        <v>Small changes were made to the question. Take extra care when validating the response in Column N. If necessary, please change your answer in Column P</v>
      </c>
      <c r="P86" s="93"/>
      <c r="Q86" s="93"/>
      <c r="R86" s="93"/>
      <c r="S86" s="93"/>
      <c r="T86" s="93"/>
      <c r="U86" s="93"/>
      <c r="V86" s="93" t="str">
        <f t="shared" si="24"/>
        <v>no</v>
      </c>
      <c r="W86" s="106"/>
      <c r="X86" s="107"/>
      <c r="Y86" s="90"/>
      <c r="Z86" s="90"/>
      <c r="AA86" s="118"/>
      <c r="AB86" s="112"/>
      <c r="AC86" s="101"/>
      <c r="AD86" s="113"/>
      <c r="AE86" s="99"/>
      <c r="AF86" s="99" t="str">
        <f t="shared" si="21"/>
        <v/>
      </c>
      <c r="AG86" s="99"/>
      <c r="AH86" s="99"/>
      <c r="AI86" s="103"/>
      <c r="AJ86" s="103"/>
      <c r="AK86" s="99" t="str">
        <f t="shared" si="22"/>
        <v/>
      </c>
      <c r="AL86" s="102"/>
      <c r="AM86" s="103"/>
      <c r="AN86" s="103"/>
      <c r="AO86" s="103"/>
      <c r="AP86" s="109" t="str">
        <f t="shared" si="23"/>
        <v>.</v>
      </c>
      <c r="AQ86" s="141"/>
      <c r="AR86" s="64"/>
      <c r="AT86" s="74"/>
      <c r="AU86" s="74"/>
      <c r="AV86" s="66"/>
    </row>
    <row r="87" spans="1:48" x14ac:dyDescent="0.25">
      <c r="D87" s="9"/>
      <c r="E87" s="39"/>
      <c r="F87" s="39" t="s">
        <v>9</v>
      </c>
      <c r="G87" s="56"/>
      <c r="H87" s="189"/>
      <c r="I87" s="188" t="s">
        <v>172</v>
      </c>
      <c r="J87" s="151"/>
      <c r="K87" s="152"/>
      <c r="L87" s="152"/>
      <c r="M87" s="153"/>
      <c r="N87" s="27"/>
      <c r="O87" s="88"/>
      <c r="P87" s="88"/>
      <c r="Q87" s="88"/>
      <c r="R87" s="88"/>
      <c r="S87" s="88"/>
      <c r="T87" s="88"/>
      <c r="U87" s="88"/>
      <c r="V87" s="88"/>
      <c r="W87" s="108"/>
      <c r="X87" s="107"/>
      <c r="Y87" s="90"/>
      <c r="Z87" s="90"/>
      <c r="AA87" s="118"/>
      <c r="AB87" s="115"/>
      <c r="AC87" s="89"/>
      <c r="AD87" s="97"/>
      <c r="AE87" s="97"/>
      <c r="AF87" s="88"/>
      <c r="AG87" s="97"/>
      <c r="AH87" s="97"/>
      <c r="AI87" s="117"/>
      <c r="AJ87" s="117"/>
      <c r="AK87" s="88"/>
      <c r="AL87" s="90"/>
      <c r="AM87" s="90"/>
      <c r="AN87" s="90"/>
      <c r="AO87" s="117"/>
      <c r="AP87" s="117"/>
      <c r="AQ87" s="108"/>
      <c r="AR87" s="64"/>
      <c r="AT87" s="74"/>
      <c r="AU87" s="74"/>
      <c r="AV87" s="66"/>
    </row>
    <row r="88" spans="1:48" ht="69" customHeight="1" x14ac:dyDescent="0.25">
      <c r="A88" s="80" t="str">
        <f>MID(G88,FIND("(Q",G88)+1,7)&amp;"_O16"</f>
        <v>Q9.1.2a_O16</v>
      </c>
      <c r="B88" s="80" t="s">
        <v>130</v>
      </c>
      <c r="C88" s="80" t="s">
        <v>162</v>
      </c>
      <c r="D88" s="9"/>
      <c r="E88" s="39"/>
      <c r="F88" s="39"/>
      <c r="G88" s="197" t="s">
        <v>179</v>
      </c>
      <c r="H88" s="198"/>
      <c r="I88" s="188"/>
      <c r="J88" s="151"/>
      <c r="K88" s="152"/>
      <c r="L88" s="152"/>
      <c r="M88" s="153"/>
      <c r="N88" s="92" t="s">
        <v>1</v>
      </c>
      <c r="O88" s="93" t="str">
        <f t="shared" si="20"/>
        <v>Small changes were made to the question. Take extra care when validating the response in Column N. If necessary, please change your answer in Column P</v>
      </c>
      <c r="P88" s="93"/>
      <c r="Q88" s="93"/>
      <c r="R88" s="93"/>
      <c r="S88" s="93"/>
      <c r="T88" s="93"/>
      <c r="U88" s="93"/>
      <c r="V88" s="93" t="str">
        <f t="shared" si="24"/>
        <v>no</v>
      </c>
      <c r="W88" s="106"/>
      <c r="X88" s="107"/>
      <c r="Y88" s="90"/>
      <c r="Z88" s="90"/>
      <c r="AA88" s="118"/>
      <c r="AB88" s="112"/>
      <c r="AC88" s="101"/>
      <c r="AD88" s="113"/>
      <c r="AE88" s="113"/>
      <c r="AF88" s="99" t="str">
        <f t="shared" si="21"/>
        <v/>
      </c>
      <c r="AG88" s="113"/>
      <c r="AH88" s="113"/>
      <c r="AI88" s="109"/>
      <c r="AJ88" s="109"/>
      <c r="AK88" s="99" t="str">
        <f t="shared" si="22"/>
        <v/>
      </c>
      <c r="AL88" s="103"/>
      <c r="AM88" s="103"/>
      <c r="AN88" s="103"/>
      <c r="AO88" s="109"/>
      <c r="AP88" s="109" t="str">
        <f t="shared" si="23"/>
        <v>.</v>
      </c>
      <c r="AQ88" s="141"/>
      <c r="AR88" s="64"/>
      <c r="AT88" s="74"/>
      <c r="AU88" s="74"/>
      <c r="AV88" s="66"/>
    </row>
    <row r="89" spans="1:48" ht="64.5" customHeight="1" x14ac:dyDescent="0.25">
      <c r="A89" s="80" t="str">
        <f>MID(G89,FIND("(Q",G89)+1,7)&amp;"_O16"</f>
        <v>Q9.1.2b_O16</v>
      </c>
      <c r="B89" s="80" t="s">
        <v>130</v>
      </c>
      <c r="C89" s="80" t="s">
        <v>162</v>
      </c>
      <c r="D89" s="9"/>
      <c r="E89" s="39"/>
      <c r="F89" s="39"/>
      <c r="G89" s="197" t="s">
        <v>180</v>
      </c>
      <c r="H89" s="198"/>
      <c r="I89" s="188"/>
      <c r="J89" s="151"/>
      <c r="K89" s="152"/>
      <c r="L89" s="152"/>
      <c r="M89" s="153"/>
      <c r="N89" s="92" t="s">
        <v>1</v>
      </c>
      <c r="O89" s="93" t="str">
        <f t="shared" si="20"/>
        <v>Small changes were made to the question. Take extra care when validating the response in Column N. If necessary, please change your answer in Column P</v>
      </c>
      <c r="P89" s="93"/>
      <c r="Q89" s="93"/>
      <c r="R89" s="93"/>
      <c r="S89" s="93"/>
      <c r="T89" s="93"/>
      <c r="U89" s="93"/>
      <c r="V89" s="93" t="str">
        <f t="shared" si="24"/>
        <v>no</v>
      </c>
      <c r="W89" s="106"/>
      <c r="X89" s="107"/>
      <c r="Y89" s="90"/>
      <c r="Z89" s="90"/>
      <c r="AA89" s="118"/>
      <c r="AB89" s="112"/>
      <c r="AC89" s="101"/>
      <c r="AD89" s="113"/>
      <c r="AE89" s="113"/>
      <c r="AF89" s="99" t="str">
        <f t="shared" si="21"/>
        <v/>
      </c>
      <c r="AG89" s="113"/>
      <c r="AH89" s="113"/>
      <c r="AI89" s="109"/>
      <c r="AJ89" s="109"/>
      <c r="AK89" s="99" t="str">
        <f t="shared" si="22"/>
        <v/>
      </c>
      <c r="AL89" s="103"/>
      <c r="AM89" s="103"/>
      <c r="AN89" s="103"/>
      <c r="AO89" s="109"/>
      <c r="AP89" s="109" t="str">
        <f t="shared" si="23"/>
        <v>.</v>
      </c>
      <c r="AQ89" s="141"/>
      <c r="AR89" s="64"/>
      <c r="AT89" s="74"/>
      <c r="AU89" s="74"/>
      <c r="AV89" s="66"/>
    </row>
    <row r="90" spans="1:48" ht="69.75" customHeight="1" x14ac:dyDescent="0.25">
      <c r="A90" s="80" t="str">
        <f>MID(G90,FIND("(Q",G90)+1,7)&amp;"_O16"</f>
        <v>Q9.1.2c_O16</v>
      </c>
      <c r="B90" s="80" t="s">
        <v>130</v>
      </c>
      <c r="C90" s="80" t="s">
        <v>162</v>
      </c>
      <c r="D90" s="9"/>
      <c r="E90" s="39"/>
      <c r="F90" s="39"/>
      <c r="G90" s="56" t="s">
        <v>181</v>
      </c>
      <c r="H90" s="189"/>
      <c r="I90" s="188"/>
      <c r="J90" s="151"/>
      <c r="K90" s="152"/>
      <c r="L90" s="152"/>
      <c r="M90" s="153"/>
      <c r="N90" s="92" t="s">
        <v>1</v>
      </c>
      <c r="O90" s="93" t="str">
        <f t="shared" si="20"/>
        <v>Small changes were made to the question. Take extra care when validating the response in Column N. If necessary, please change your answer in Column P</v>
      </c>
      <c r="P90" s="93"/>
      <c r="Q90" s="93"/>
      <c r="R90" s="93"/>
      <c r="S90" s="93"/>
      <c r="T90" s="93"/>
      <c r="U90" s="93"/>
      <c r="V90" s="93" t="str">
        <f t="shared" si="24"/>
        <v>no</v>
      </c>
      <c r="W90" s="106"/>
      <c r="X90" s="107"/>
      <c r="Y90" s="90"/>
      <c r="Z90" s="90"/>
      <c r="AA90" s="118"/>
      <c r="AB90" s="112"/>
      <c r="AC90" s="101"/>
      <c r="AD90" s="113"/>
      <c r="AE90" s="113"/>
      <c r="AF90" s="99" t="str">
        <f t="shared" si="21"/>
        <v/>
      </c>
      <c r="AG90" s="113"/>
      <c r="AH90" s="113"/>
      <c r="AI90" s="109"/>
      <c r="AJ90" s="109"/>
      <c r="AK90" s="99" t="str">
        <f t="shared" si="22"/>
        <v/>
      </c>
      <c r="AL90" s="103"/>
      <c r="AM90" s="103"/>
      <c r="AN90" s="103"/>
      <c r="AO90" s="109"/>
      <c r="AP90" s="109" t="str">
        <f t="shared" si="23"/>
        <v>.</v>
      </c>
      <c r="AQ90" s="141"/>
      <c r="AR90" s="64"/>
      <c r="AT90" s="74"/>
      <c r="AU90" s="74"/>
      <c r="AV90" s="66"/>
    </row>
    <row r="91" spans="1:48" x14ac:dyDescent="0.25">
      <c r="D91" s="9"/>
      <c r="E91" s="39"/>
      <c r="F91" s="58" t="s">
        <v>109</v>
      </c>
      <c r="H91" s="59"/>
      <c r="I91" s="188" t="s">
        <v>138</v>
      </c>
      <c r="J91" s="160"/>
      <c r="K91" s="161"/>
      <c r="L91" s="161"/>
      <c r="M91" s="162"/>
      <c r="N91" s="27"/>
      <c r="O91" s="88"/>
      <c r="P91" s="90"/>
      <c r="Q91" s="90"/>
      <c r="R91" s="90"/>
      <c r="S91" s="90"/>
      <c r="T91" s="90"/>
      <c r="U91" s="90"/>
      <c r="V91" s="88"/>
      <c r="W91" s="118"/>
      <c r="X91" s="107"/>
      <c r="Y91" s="90"/>
      <c r="Z91" s="90"/>
      <c r="AA91" s="118"/>
      <c r="AB91" s="183"/>
      <c r="AC91" s="116"/>
      <c r="AD91" s="117"/>
      <c r="AE91" s="117"/>
      <c r="AF91" s="88"/>
      <c r="AG91" s="117"/>
      <c r="AH91" s="117"/>
      <c r="AI91" s="117"/>
      <c r="AJ91" s="117"/>
      <c r="AK91" s="88"/>
      <c r="AL91" s="90"/>
      <c r="AM91" s="90"/>
      <c r="AN91" s="90"/>
      <c r="AO91" s="117"/>
      <c r="AP91" s="117"/>
      <c r="AQ91" s="108"/>
      <c r="AR91" s="64"/>
      <c r="AT91" s="74"/>
      <c r="AU91" s="74"/>
      <c r="AV91" s="66"/>
    </row>
    <row r="92" spans="1:48" ht="70.5" customHeight="1" x14ac:dyDescent="0.25">
      <c r="A92" s="80" t="str">
        <f>MID(G92,FIND("(Q",G92)+1,7)&amp;"_O17"</f>
        <v>Q9.1.2a_O17</v>
      </c>
      <c r="B92" s="80" t="s">
        <v>130</v>
      </c>
      <c r="C92" s="119" t="s">
        <v>148</v>
      </c>
      <c r="D92" s="39"/>
      <c r="E92" s="39"/>
      <c r="F92" s="58"/>
      <c r="G92" s="197" t="s">
        <v>179</v>
      </c>
      <c r="H92" s="198"/>
      <c r="I92" s="188"/>
      <c r="J92" s="160"/>
      <c r="K92" s="161"/>
      <c r="L92" s="161"/>
      <c r="M92" s="162"/>
      <c r="N92" s="92" t="s">
        <v>1</v>
      </c>
      <c r="O92" s="93" t="str">
        <f t="shared" si="20"/>
        <v>Small changes were made to the question. Take extra care when validating the response in Column N. If necessary, please change your answer in Column P</v>
      </c>
      <c r="P92" s="105"/>
      <c r="Q92" s="105"/>
      <c r="R92" s="105"/>
      <c r="S92" s="105"/>
      <c r="T92" s="105"/>
      <c r="U92" s="105"/>
      <c r="V92" s="93" t="str">
        <f t="shared" si="24"/>
        <v>no</v>
      </c>
      <c r="W92" s="111"/>
      <c r="X92" s="107"/>
      <c r="Y92" s="90"/>
      <c r="Z92" s="90"/>
      <c r="AA92" s="118"/>
      <c r="AB92" s="184"/>
      <c r="AC92" s="114"/>
      <c r="AD92" s="109"/>
      <c r="AE92" s="109"/>
      <c r="AF92" s="99" t="str">
        <f t="shared" ref="AF92:AF95" si="25">IF(AND(AD92="",AB92=""),"",IF(AND(AD92="",AB92&lt;&gt;""),AB92,IF(AND(AD92="",AB92&lt;&gt;""),AB92,AD92)))</f>
        <v/>
      </c>
      <c r="AG92" s="109"/>
      <c r="AH92" s="109"/>
      <c r="AI92" s="109"/>
      <c r="AJ92" s="109"/>
      <c r="AK92" s="99" t="str">
        <f t="shared" ref="AK92:AK95" si="26">IF(AND(AI92="",AG92="",AF92=""),"",IF(AND(AI92="",AG92=""),AF92,IF(AND(AI92="",AG92&lt;&gt;""),AG92,IF(AND(AI92="",AG92&lt;&gt;""),AG92,AI92))))</f>
        <v/>
      </c>
      <c r="AL92" s="103"/>
      <c r="AM92" s="103"/>
      <c r="AN92" s="109"/>
      <c r="AO92" s="109"/>
      <c r="AP92" s="109" t="str">
        <f t="shared" ref="AP92:AP95" si="27">IF(AND(AN92="",AL92="",AK92=""),".",IF(AND(AN92="",AL92=""),AK92,IF(AND(AN92="",AL92&lt;&gt;""),AL92,IF(AND(AN92="",AL92&lt;&gt;""),AL92,AN92))))</f>
        <v>.</v>
      </c>
      <c r="AQ92" s="141"/>
      <c r="AR92" s="64"/>
      <c r="AT92" s="74"/>
      <c r="AU92" s="74"/>
      <c r="AV92" s="66"/>
    </row>
    <row r="93" spans="1:48" ht="65.25" customHeight="1" x14ac:dyDescent="0.25">
      <c r="A93" s="80" t="str">
        <f>MID(G93,FIND("(Q",G93)+1,7)&amp;"_O17"</f>
        <v>Q9.1.2b_O17</v>
      </c>
      <c r="B93" s="80" t="s">
        <v>130</v>
      </c>
      <c r="C93" s="119" t="s">
        <v>148</v>
      </c>
      <c r="D93" s="39"/>
      <c r="E93" s="39"/>
      <c r="F93" s="58"/>
      <c r="G93" s="197" t="s">
        <v>180</v>
      </c>
      <c r="H93" s="198"/>
      <c r="I93" s="188"/>
      <c r="J93" s="160"/>
      <c r="K93" s="161"/>
      <c r="L93" s="161"/>
      <c r="M93" s="162"/>
      <c r="N93" s="92" t="s">
        <v>1</v>
      </c>
      <c r="O93" s="93" t="str">
        <f t="shared" si="20"/>
        <v>Small changes were made to the question. Take extra care when validating the response in Column N. If necessary, please change your answer in Column P</v>
      </c>
      <c r="P93" s="105"/>
      <c r="Q93" s="105"/>
      <c r="R93" s="105"/>
      <c r="S93" s="105"/>
      <c r="T93" s="105"/>
      <c r="U93" s="105"/>
      <c r="V93" s="93" t="str">
        <f t="shared" si="24"/>
        <v>no</v>
      </c>
      <c r="W93" s="111"/>
      <c r="X93" s="107"/>
      <c r="Y93" s="90"/>
      <c r="Z93" s="90"/>
      <c r="AA93" s="118"/>
      <c r="AB93" s="184"/>
      <c r="AC93" s="114"/>
      <c r="AD93" s="109"/>
      <c r="AE93" s="109"/>
      <c r="AF93" s="99" t="str">
        <f t="shared" si="25"/>
        <v/>
      </c>
      <c r="AG93" s="109"/>
      <c r="AH93" s="109"/>
      <c r="AI93" s="109"/>
      <c r="AJ93" s="109"/>
      <c r="AK93" s="99" t="str">
        <f t="shared" si="26"/>
        <v/>
      </c>
      <c r="AL93" s="109"/>
      <c r="AM93" s="103"/>
      <c r="AN93" s="109"/>
      <c r="AO93" s="109"/>
      <c r="AP93" s="109" t="str">
        <f t="shared" si="27"/>
        <v>.</v>
      </c>
      <c r="AQ93" s="141"/>
      <c r="AR93" s="64"/>
      <c r="AT93" s="74"/>
      <c r="AU93" s="74"/>
      <c r="AV93" s="66"/>
    </row>
    <row r="94" spans="1:48" ht="66.75" customHeight="1" x14ac:dyDescent="0.25">
      <c r="A94" s="80" t="str">
        <f>MID(G94,FIND("(Q",G94)+1,7)&amp;"_O17"</f>
        <v>Q9.1.2c_O17</v>
      </c>
      <c r="B94" s="80" t="s">
        <v>130</v>
      </c>
      <c r="C94" s="119" t="s">
        <v>148</v>
      </c>
      <c r="D94" s="9"/>
      <c r="E94" s="39"/>
      <c r="F94" s="58"/>
      <c r="G94" s="180" t="s">
        <v>181</v>
      </c>
      <c r="H94" s="189"/>
      <c r="I94" s="188"/>
      <c r="J94" s="160"/>
      <c r="K94" s="161"/>
      <c r="L94" s="161"/>
      <c r="M94" s="162"/>
      <c r="N94" s="92" t="s">
        <v>1</v>
      </c>
      <c r="O94" s="93" t="str">
        <f t="shared" si="20"/>
        <v>Small changes were made to the question. Take extra care when validating the response in Column N. If necessary, please change your answer in Column P</v>
      </c>
      <c r="P94" s="105"/>
      <c r="Q94" s="105"/>
      <c r="R94" s="105"/>
      <c r="S94" s="105"/>
      <c r="T94" s="105"/>
      <c r="U94" s="105"/>
      <c r="V94" s="93" t="str">
        <f t="shared" si="24"/>
        <v>no</v>
      </c>
      <c r="W94" s="111"/>
      <c r="X94" s="107"/>
      <c r="Y94" s="90"/>
      <c r="Z94" s="90"/>
      <c r="AA94" s="118"/>
      <c r="AB94" s="184"/>
      <c r="AC94" s="114"/>
      <c r="AD94" s="103"/>
      <c r="AE94" s="109"/>
      <c r="AF94" s="99" t="str">
        <f t="shared" si="25"/>
        <v/>
      </c>
      <c r="AG94" s="103"/>
      <c r="AH94" s="109"/>
      <c r="AI94" s="109"/>
      <c r="AJ94" s="103"/>
      <c r="AK94" s="99" t="str">
        <f t="shared" si="26"/>
        <v/>
      </c>
      <c r="AL94" s="109"/>
      <c r="AM94" s="103"/>
      <c r="AN94" s="109"/>
      <c r="AO94" s="109"/>
      <c r="AP94" s="103" t="str">
        <f t="shared" si="27"/>
        <v>.</v>
      </c>
      <c r="AQ94" s="141"/>
      <c r="AR94" s="64"/>
      <c r="AT94" s="74"/>
      <c r="AU94" s="74"/>
      <c r="AV94" s="66"/>
    </row>
    <row r="95" spans="1:48" ht="51.75" customHeight="1" thickBot="1" x14ac:dyDescent="0.3">
      <c r="A95" s="80" t="str">
        <f>MID(E95,FIND("(Q",E95)+1,7)</f>
        <v>Q9.1.2d</v>
      </c>
      <c r="B95" s="80" t="s">
        <v>166</v>
      </c>
      <c r="D95" s="69"/>
      <c r="E95" s="225" t="s">
        <v>168</v>
      </c>
      <c r="F95" s="225"/>
      <c r="G95" s="225"/>
      <c r="H95" s="226"/>
      <c r="I95" s="63"/>
      <c r="J95" s="163"/>
      <c r="K95" s="164"/>
      <c r="L95" s="164"/>
      <c r="M95" s="165"/>
      <c r="N95" s="120"/>
      <c r="O95" s="122"/>
      <c r="P95" s="121"/>
      <c r="Q95" s="121"/>
      <c r="R95" s="121"/>
      <c r="S95" s="121"/>
      <c r="T95" s="121"/>
      <c r="U95" s="121"/>
      <c r="V95" s="122" t="str">
        <f t="shared" si="24"/>
        <v/>
      </c>
      <c r="W95" s="123"/>
      <c r="X95" s="124"/>
      <c r="Y95" s="125"/>
      <c r="Z95" s="125"/>
      <c r="AA95" s="168"/>
      <c r="AB95" s="185"/>
      <c r="AC95" s="186"/>
      <c r="AD95" s="126"/>
      <c r="AE95" s="126"/>
      <c r="AF95" s="99" t="str">
        <f t="shared" si="25"/>
        <v/>
      </c>
      <c r="AG95" s="127"/>
      <c r="AH95" s="126"/>
      <c r="AI95" s="126"/>
      <c r="AJ95" s="127"/>
      <c r="AK95" s="99" t="str">
        <f t="shared" si="26"/>
        <v/>
      </c>
      <c r="AL95" s="126"/>
      <c r="AM95" s="126"/>
      <c r="AN95" s="126"/>
      <c r="AO95" s="126"/>
      <c r="AP95" s="126" t="str">
        <f t="shared" si="27"/>
        <v>.</v>
      </c>
      <c r="AQ95" s="128"/>
      <c r="AR95" s="64"/>
      <c r="AS95" s="67"/>
      <c r="AT95" s="74"/>
      <c r="AU95" s="77"/>
      <c r="AV95" s="68"/>
    </row>
    <row r="96" spans="1:48" x14ac:dyDescent="0.25">
      <c r="D96" s="21"/>
      <c r="AB96" s="187"/>
      <c r="AC96" s="187"/>
      <c r="AF96" s="62"/>
      <c r="AK96" s="60"/>
      <c r="AM96" s="54"/>
      <c r="AN96" s="54"/>
      <c r="AO96" s="54"/>
      <c r="AP96" s="54"/>
      <c r="AQ96" s="54"/>
      <c r="AT96" s="21"/>
    </row>
    <row r="97" spans="2:46" x14ac:dyDescent="0.25">
      <c r="B97" s="80">
        <f>COUNTIF(B6:B95,"E")+ COUNTIF(B6:B95,"EC")+ COUNTIF(B6:B95,"N")+ COUNTIF(B6:B95,"ETS")</f>
        <v>68</v>
      </c>
      <c r="AB97" s="187"/>
      <c r="AC97" s="187"/>
      <c r="AM97" s="54"/>
      <c r="AN97" s="54"/>
      <c r="AO97" s="54"/>
      <c r="AP97" s="54"/>
      <c r="AQ97" s="54"/>
      <c r="AS97" s="8">
        <f>COUNTIF(AS5:AS95,"x")</f>
        <v>0</v>
      </c>
      <c r="AT97" s="8">
        <f>AS97/B97</f>
        <v>0</v>
      </c>
    </row>
    <row r="98" spans="2:46" x14ac:dyDescent="0.25">
      <c r="C98" s="129"/>
      <c r="W98" s="61"/>
      <c r="AB98" s="187"/>
      <c r="AC98" s="187"/>
      <c r="AM98" s="54"/>
      <c r="AN98" s="54"/>
      <c r="AO98" s="54"/>
      <c r="AP98" s="54"/>
      <c r="AQ98" s="54"/>
    </row>
    <row r="99" spans="2:46" x14ac:dyDescent="0.25">
      <c r="AB99" s="187"/>
      <c r="AC99" s="187"/>
      <c r="AM99" s="54"/>
      <c r="AN99" s="54"/>
      <c r="AO99" s="54"/>
      <c r="AP99" s="54"/>
      <c r="AQ99" s="54"/>
    </row>
    <row r="100" spans="2:46" x14ac:dyDescent="0.25">
      <c r="AB100" s="187"/>
      <c r="AC100" s="187"/>
      <c r="AM100" s="54"/>
      <c r="AN100" s="54"/>
      <c r="AO100" s="54"/>
      <c r="AP100" s="54"/>
      <c r="AQ100" s="54"/>
    </row>
    <row r="101" spans="2:46" x14ac:dyDescent="0.25">
      <c r="AB101" s="187"/>
      <c r="AC101" s="187"/>
      <c r="AM101" s="54"/>
      <c r="AN101" s="54"/>
      <c r="AO101" s="54"/>
      <c r="AP101" s="54"/>
      <c r="AQ101" s="54"/>
    </row>
    <row r="102" spans="2:46" x14ac:dyDescent="0.25">
      <c r="AB102" s="187"/>
      <c r="AC102" s="187"/>
      <c r="AM102" s="54"/>
      <c r="AN102" s="54"/>
      <c r="AO102" s="54"/>
      <c r="AP102" s="54"/>
      <c r="AQ102" s="54"/>
    </row>
    <row r="103" spans="2:46" x14ac:dyDescent="0.25">
      <c r="AB103" s="187"/>
      <c r="AC103" s="187"/>
      <c r="AM103" s="54"/>
      <c r="AN103" s="54"/>
      <c r="AO103" s="54"/>
      <c r="AP103" s="54"/>
      <c r="AQ103" s="54"/>
    </row>
    <row r="104" spans="2:46" x14ac:dyDescent="0.25">
      <c r="AB104" s="187"/>
      <c r="AC104" s="187"/>
      <c r="AM104" s="54"/>
      <c r="AN104" s="54"/>
      <c r="AO104" s="54"/>
      <c r="AP104" s="54"/>
      <c r="AQ104" s="54"/>
    </row>
    <row r="105" spans="2:46" x14ac:dyDescent="0.25">
      <c r="AB105" s="187"/>
      <c r="AC105" s="187"/>
      <c r="AM105" s="54"/>
      <c r="AN105" s="54"/>
      <c r="AO105" s="54"/>
      <c r="AP105" s="54"/>
      <c r="AQ105" s="54"/>
    </row>
    <row r="106" spans="2:46" x14ac:dyDescent="0.25">
      <c r="AB106" s="187"/>
      <c r="AC106" s="187"/>
      <c r="AM106" s="54"/>
      <c r="AN106" s="54"/>
      <c r="AO106" s="54"/>
      <c r="AP106" s="54"/>
      <c r="AQ106" s="54"/>
    </row>
    <row r="107" spans="2:46" x14ac:dyDescent="0.25">
      <c r="AB107" s="187"/>
      <c r="AC107" s="187"/>
      <c r="AM107" s="54"/>
      <c r="AN107" s="54"/>
      <c r="AO107" s="54"/>
      <c r="AP107" s="54"/>
      <c r="AQ107" s="54"/>
    </row>
    <row r="108" spans="2:46" x14ac:dyDescent="0.25">
      <c r="AB108" s="187"/>
      <c r="AC108" s="187"/>
      <c r="AM108" s="54"/>
      <c r="AN108" s="54"/>
      <c r="AO108" s="54"/>
      <c r="AP108" s="54"/>
      <c r="AQ108" s="54"/>
    </row>
    <row r="109" spans="2:46" x14ac:dyDescent="0.25">
      <c r="AB109" s="187"/>
      <c r="AC109" s="187"/>
      <c r="AM109" s="54"/>
      <c r="AN109" s="54"/>
      <c r="AO109" s="54"/>
      <c r="AP109" s="54"/>
      <c r="AQ109" s="54"/>
    </row>
    <row r="110" spans="2:46" x14ac:dyDescent="0.25">
      <c r="AB110" s="187"/>
      <c r="AC110" s="187"/>
      <c r="AM110" s="54"/>
      <c r="AN110" s="54"/>
      <c r="AO110" s="54"/>
      <c r="AP110" s="54"/>
      <c r="AQ110" s="54"/>
    </row>
    <row r="111" spans="2:46" x14ac:dyDescent="0.25">
      <c r="AB111" s="187"/>
      <c r="AC111" s="187"/>
      <c r="AM111" s="54"/>
      <c r="AN111" s="54"/>
      <c r="AO111" s="54"/>
      <c r="AP111" s="54"/>
      <c r="AQ111" s="54"/>
    </row>
    <row r="112" spans="2:46" x14ac:dyDescent="0.25">
      <c r="AB112" s="187"/>
      <c r="AC112" s="187"/>
      <c r="AM112" s="54"/>
      <c r="AN112" s="54"/>
      <c r="AO112" s="54"/>
      <c r="AP112" s="54"/>
      <c r="AQ112" s="54"/>
    </row>
    <row r="113" spans="28:43" x14ac:dyDescent="0.25">
      <c r="AB113" s="187"/>
      <c r="AC113" s="187"/>
      <c r="AM113" s="54"/>
      <c r="AN113" s="54"/>
      <c r="AO113" s="54"/>
      <c r="AP113" s="54"/>
      <c r="AQ113" s="54"/>
    </row>
    <row r="114" spans="28:43" x14ac:dyDescent="0.25">
      <c r="AB114" s="187"/>
      <c r="AC114" s="187"/>
      <c r="AM114" s="54"/>
      <c r="AN114" s="54"/>
      <c r="AO114" s="54"/>
      <c r="AP114" s="54"/>
      <c r="AQ114" s="54"/>
    </row>
    <row r="115" spans="28:43" x14ac:dyDescent="0.25">
      <c r="AB115" s="187"/>
      <c r="AC115" s="187"/>
      <c r="AM115" s="54"/>
      <c r="AN115" s="54"/>
      <c r="AO115" s="54"/>
      <c r="AP115" s="54"/>
      <c r="AQ115" s="54"/>
    </row>
    <row r="116" spans="28:43" x14ac:dyDescent="0.25">
      <c r="AB116" s="187"/>
      <c r="AC116" s="187"/>
      <c r="AM116" s="54"/>
      <c r="AN116" s="54"/>
      <c r="AO116" s="54"/>
      <c r="AP116" s="54"/>
      <c r="AQ116" s="54"/>
    </row>
    <row r="117" spans="28:43" x14ac:dyDescent="0.25">
      <c r="AB117" s="187"/>
      <c r="AC117" s="187"/>
      <c r="AM117" s="54"/>
      <c r="AN117" s="54"/>
      <c r="AO117" s="54"/>
      <c r="AP117" s="54"/>
      <c r="AQ117" s="54"/>
    </row>
    <row r="118" spans="28:43" x14ac:dyDescent="0.25">
      <c r="AB118" s="187"/>
      <c r="AC118" s="187"/>
      <c r="AM118" s="54"/>
      <c r="AN118" s="54"/>
      <c r="AO118" s="54"/>
      <c r="AP118" s="54"/>
      <c r="AQ118" s="54"/>
    </row>
    <row r="119" spans="28:43" x14ac:dyDescent="0.25">
      <c r="AB119" s="187"/>
      <c r="AC119" s="187"/>
      <c r="AM119" s="54"/>
      <c r="AN119" s="54"/>
      <c r="AO119" s="54"/>
      <c r="AP119" s="54"/>
      <c r="AQ119" s="54"/>
    </row>
    <row r="120" spans="28:43" x14ac:dyDescent="0.25">
      <c r="AB120" s="187"/>
      <c r="AC120" s="187"/>
      <c r="AM120" s="54"/>
      <c r="AN120" s="54"/>
      <c r="AO120" s="54"/>
      <c r="AP120" s="54"/>
      <c r="AQ120" s="54"/>
    </row>
    <row r="121" spans="28:43" x14ac:dyDescent="0.25">
      <c r="AB121" s="187"/>
      <c r="AC121" s="187"/>
      <c r="AM121" s="54"/>
      <c r="AN121" s="54"/>
      <c r="AO121" s="54"/>
      <c r="AP121" s="54"/>
      <c r="AQ121" s="54"/>
    </row>
    <row r="122" spans="28:43" x14ac:dyDescent="0.25">
      <c r="AB122" s="187"/>
      <c r="AC122" s="187"/>
      <c r="AM122" s="54"/>
      <c r="AN122" s="54"/>
      <c r="AO122" s="54"/>
      <c r="AP122" s="54"/>
      <c r="AQ122" s="54"/>
    </row>
    <row r="123" spans="28:43" x14ac:dyDescent="0.25">
      <c r="AB123" s="187"/>
      <c r="AC123" s="187"/>
      <c r="AM123" s="54"/>
      <c r="AN123" s="54"/>
      <c r="AO123" s="54"/>
      <c r="AP123" s="54"/>
      <c r="AQ123" s="54"/>
    </row>
    <row r="124" spans="28:43" x14ac:dyDescent="0.25">
      <c r="AB124" s="187"/>
      <c r="AC124" s="187"/>
      <c r="AM124" s="54"/>
      <c r="AN124" s="54"/>
      <c r="AO124" s="54"/>
      <c r="AP124" s="54"/>
      <c r="AQ124" s="54"/>
    </row>
    <row r="125" spans="28:43" x14ac:dyDescent="0.25">
      <c r="AB125" s="187"/>
      <c r="AC125" s="187"/>
      <c r="AM125" s="54"/>
      <c r="AN125" s="54"/>
      <c r="AO125" s="54"/>
      <c r="AP125" s="54"/>
      <c r="AQ125" s="54"/>
    </row>
    <row r="126" spans="28:43" x14ac:dyDescent="0.25">
      <c r="AB126" s="187"/>
      <c r="AC126" s="187"/>
      <c r="AM126" s="54"/>
      <c r="AN126" s="54"/>
      <c r="AO126" s="54"/>
      <c r="AP126" s="54"/>
      <c r="AQ126" s="54"/>
    </row>
    <row r="127" spans="28:43" x14ac:dyDescent="0.25">
      <c r="AB127" s="187"/>
      <c r="AC127" s="187"/>
      <c r="AM127" s="54"/>
      <c r="AN127" s="54"/>
      <c r="AO127" s="54"/>
      <c r="AP127" s="54"/>
      <c r="AQ127" s="54"/>
    </row>
    <row r="128" spans="28:43" x14ac:dyDescent="0.25">
      <c r="AB128" s="187"/>
      <c r="AC128" s="187"/>
      <c r="AM128" s="54"/>
      <c r="AN128" s="54"/>
      <c r="AO128" s="54"/>
      <c r="AP128" s="54"/>
      <c r="AQ128" s="54"/>
    </row>
    <row r="129" spans="28:43" x14ac:dyDescent="0.25">
      <c r="AB129" s="187"/>
      <c r="AC129" s="187"/>
      <c r="AM129" s="54"/>
      <c r="AN129" s="54"/>
      <c r="AO129" s="54"/>
      <c r="AP129" s="54"/>
      <c r="AQ129" s="54"/>
    </row>
    <row r="130" spans="28:43" x14ac:dyDescent="0.25">
      <c r="AB130" s="187"/>
      <c r="AC130" s="187"/>
      <c r="AM130" s="54"/>
      <c r="AN130" s="54"/>
      <c r="AO130" s="54"/>
      <c r="AP130" s="54"/>
      <c r="AQ130" s="54"/>
    </row>
    <row r="131" spans="28:43" x14ac:dyDescent="0.25">
      <c r="AB131" s="187"/>
      <c r="AC131" s="187"/>
      <c r="AM131" s="54"/>
      <c r="AN131" s="54"/>
      <c r="AO131" s="54"/>
      <c r="AP131" s="54"/>
      <c r="AQ131" s="54"/>
    </row>
    <row r="132" spans="28:43" x14ac:dyDescent="0.25">
      <c r="AB132" s="187"/>
      <c r="AC132" s="187"/>
      <c r="AM132" s="54"/>
      <c r="AN132" s="54"/>
      <c r="AO132" s="54"/>
      <c r="AP132" s="54"/>
      <c r="AQ132" s="54"/>
    </row>
    <row r="133" spans="28:43" x14ac:dyDescent="0.25">
      <c r="AB133" s="187"/>
      <c r="AC133" s="187"/>
      <c r="AM133" s="54"/>
      <c r="AN133" s="54"/>
      <c r="AO133" s="54"/>
      <c r="AP133" s="54"/>
      <c r="AQ133" s="54"/>
    </row>
    <row r="134" spans="28:43" x14ac:dyDescent="0.25">
      <c r="AB134" s="187"/>
      <c r="AC134" s="187"/>
      <c r="AM134" s="54"/>
      <c r="AN134" s="54"/>
      <c r="AO134" s="54"/>
      <c r="AP134" s="54"/>
      <c r="AQ134" s="54"/>
    </row>
    <row r="135" spans="28:43" x14ac:dyDescent="0.25">
      <c r="AB135" s="187"/>
      <c r="AC135" s="187"/>
      <c r="AM135" s="54"/>
      <c r="AN135" s="54"/>
      <c r="AO135" s="54"/>
      <c r="AP135" s="54"/>
      <c r="AQ135" s="54"/>
    </row>
    <row r="136" spans="28:43" x14ac:dyDescent="0.25">
      <c r="AB136" s="187"/>
      <c r="AC136" s="187"/>
      <c r="AM136" s="54"/>
      <c r="AN136" s="54"/>
      <c r="AO136" s="54"/>
      <c r="AP136" s="54"/>
      <c r="AQ136" s="54"/>
    </row>
    <row r="137" spans="28:43" x14ac:dyDescent="0.25">
      <c r="AB137" s="187"/>
      <c r="AC137" s="187"/>
    </row>
    <row r="138" spans="28:43" x14ac:dyDescent="0.25">
      <c r="AB138" s="187"/>
      <c r="AC138" s="187"/>
    </row>
    <row r="139" spans="28:43" x14ac:dyDescent="0.25">
      <c r="AB139" s="187"/>
      <c r="AC139" s="187"/>
    </row>
    <row r="140" spans="28:43" x14ac:dyDescent="0.25">
      <c r="AB140" s="187"/>
      <c r="AC140" s="187"/>
    </row>
    <row r="141" spans="28:43" x14ac:dyDescent="0.25">
      <c r="AB141" s="187"/>
      <c r="AC141" s="187"/>
    </row>
    <row r="142" spans="28:43" x14ac:dyDescent="0.25">
      <c r="AB142" s="187"/>
      <c r="AC142" s="187"/>
    </row>
    <row r="143" spans="28:43" x14ac:dyDescent="0.25">
      <c r="AB143" s="187"/>
      <c r="AC143" s="187"/>
    </row>
    <row r="144" spans="28:43" x14ac:dyDescent="0.25">
      <c r="AB144" s="187"/>
      <c r="AC144" s="187"/>
    </row>
    <row r="145" spans="28:29" x14ac:dyDescent="0.25">
      <c r="AB145" s="187"/>
      <c r="AC145" s="187"/>
    </row>
    <row r="146" spans="28:29" x14ac:dyDescent="0.25">
      <c r="AB146" s="187"/>
      <c r="AC146" s="187"/>
    </row>
    <row r="147" spans="28:29" x14ac:dyDescent="0.25">
      <c r="AB147" s="187"/>
      <c r="AC147" s="187"/>
    </row>
    <row r="148" spans="28:29" x14ac:dyDescent="0.25">
      <c r="AB148" s="187"/>
      <c r="AC148" s="187"/>
    </row>
    <row r="149" spans="28:29" x14ac:dyDescent="0.25">
      <c r="AB149" s="187"/>
      <c r="AC149" s="187"/>
    </row>
    <row r="150" spans="28:29" x14ac:dyDescent="0.25">
      <c r="AB150" s="187"/>
      <c r="AC150" s="187"/>
    </row>
    <row r="151" spans="28:29" x14ac:dyDescent="0.25">
      <c r="AB151" s="187"/>
      <c r="AC151" s="187"/>
    </row>
    <row r="152" spans="28:29" x14ac:dyDescent="0.25">
      <c r="AB152" s="187"/>
      <c r="AC152" s="187"/>
    </row>
    <row r="153" spans="28:29" x14ac:dyDescent="0.25">
      <c r="AB153" s="187"/>
      <c r="AC153" s="187"/>
    </row>
    <row r="154" spans="28:29" x14ac:dyDescent="0.25">
      <c r="AB154" s="187"/>
      <c r="AC154" s="187"/>
    </row>
    <row r="155" spans="28:29" x14ac:dyDescent="0.25">
      <c r="AB155" s="187"/>
      <c r="AC155" s="187"/>
    </row>
    <row r="156" spans="28:29" x14ac:dyDescent="0.25">
      <c r="AB156" s="187"/>
      <c r="AC156" s="187"/>
    </row>
    <row r="157" spans="28:29" x14ac:dyDescent="0.25">
      <c r="AB157" s="187"/>
      <c r="AC157" s="187"/>
    </row>
    <row r="158" spans="28:29" x14ac:dyDescent="0.25">
      <c r="AB158" s="187"/>
      <c r="AC158" s="187"/>
    </row>
    <row r="159" spans="28:29" x14ac:dyDescent="0.25">
      <c r="AB159" s="187"/>
      <c r="AC159" s="187"/>
    </row>
    <row r="160" spans="28:29" x14ac:dyDescent="0.25">
      <c r="AB160" s="187"/>
      <c r="AC160" s="187"/>
    </row>
    <row r="161" spans="28:29" x14ac:dyDescent="0.25">
      <c r="AB161" s="187"/>
      <c r="AC161" s="187"/>
    </row>
    <row r="162" spans="28:29" x14ac:dyDescent="0.25">
      <c r="AB162" s="187"/>
      <c r="AC162" s="187"/>
    </row>
    <row r="163" spans="28:29" x14ac:dyDescent="0.25">
      <c r="AB163" s="187"/>
      <c r="AC163" s="187"/>
    </row>
    <row r="164" spans="28:29" x14ac:dyDescent="0.25">
      <c r="AB164" s="187"/>
      <c r="AC164" s="187"/>
    </row>
    <row r="165" spans="28:29" x14ac:dyDescent="0.25">
      <c r="AB165" s="187"/>
      <c r="AC165" s="187"/>
    </row>
    <row r="166" spans="28:29" x14ac:dyDescent="0.25">
      <c r="AB166" s="187"/>
      <c r="AC166" s="187"/>
    </row>
    <row r="167" spans="28:29" x14ac:dyDescent="0.25">
      <c r="AB167" s="187"/>
      <c r="AC167" s="187"/>
    </row>
    <row r="168" spans="28:29" x14ac:dyDescent="0.25">
      <c r="AB168" s="187"/>
      <c r="AC168" s="187"/>
    </row>
    <row r="169" spans="28:29" x14ac:dyDescent="0.25">
      <c r="AB169" s="187"/>
      <c r="AC169" s="187"/>
    </row>
    <row r="170" spans="28:29" x14ac:dyDescent="0.25">
      <c r="AB170" s="187"/>
      <c r="AC170" s="187"/>
    </row>
    <row r="171" spans="28:29" x14ac:dyDescent="0.25">
      <c r="AB171" s="187"/>
      <c r="AC171" s="187"/>
    </row>
    <row r="172" spans="28:29" x14ac:dyDescent="0.25">
      <c r="AB172" s="187"/>
      <c r="AC172" s="187"/>
    </row>
    <row r="173" spans="28:29" x14ac:dyDescent="0.25">
      <c r="AB173" s="187"/>
      <c r="AC173" s="187"/>
    </row>
    <row r="174" spans="28:29" x14ac:dyDescent="0.25">
      <c r="AB174" s="187"/>
      <c r="AC174" s="187"/>
    </row>
    <row r="175" spans="28:29" x14ac:dyDescent="0.25">
      <c r="AB175" s="187"/>
      <c r="AC175" s="187"/>
    </row>
    <row r="176" spans="28:29" x14ac:dyDescent="0.25">
      <c r="AB176" s="187"/>
      <c r="AC176" s="187"/>
    </row>
    <row r="177" spans="28:29" x14ac:dyDescent="0.25">
      <c r="AB177" s="187"/>
      <c r="AC177" s="187"/>
    </row>
    <row r="178" spans="28:29" x14ac:dyDescent="0.25">
      <c r="AB178" s="187"/>
      <c r="AC178" s="187"/>
    </row>
    <row r="179" spans="28:29" x14ac:dyDescent="0.25">
      <c r="AB179" s="187"/>
      <c r="AC179" s="187"/>
    </row>
    <row r="180" spans="28:29" x14ac:dyDescent="0.25">
      <c r="AB180" s="187"/>
      <c r="AC180" s="187"/>
    </row>
    <row r="181" spans="28:29" x14ac:dyDescent="0.25">
      <c r="AB181" s="187"/>
      <c r="AC181" s="187"/>
    </row>
    <row r="182" spans="28:29" x14ac:dyDescent="0.25">
      <c r="AB182" s="187"/>
      <c r="AC182" s="187"/>
    </row>
    <row r="183" spans="28:29" x14ac:dyDescent="0.25">
      <c r="AB183" s="187"/>
      <c r="AC183" s="187"/>
    </row>
    <row r="184" spans="28:29" x14ac:dyDescent="0.25">
      <c r="AB184" s="187"/>
      <c r="AC184" s="187"/>
    </row>
    <row r="185" spans="28:29" x14ac:dyDescent="0.25">
      <c r="AB185" s="187"/>
      <c r="AC185" s="187"/>
    </row>
    <row r="186" spans="28:29" x14ac:dyDescent="0.25">
      <c r="AB186" s="187"/>
      <c r="AC186" s="187"/>
    </row>
    <row r="187" spans="28:29" x14ac:dyDescent="0.25">
      <c r="AB187" s="187"/>
      <c r="AC187" s="187"/>
    </row>
    <row r="188" spans="28:29" x14ac:dyDescent="0.25">
      <c r="AB188" s="187"/>
      <c r="AC188" s="187"/>
    </row>
    <row r="189" spans="28:29" x14ac:dyDescent="0.25">
      <c r="AB189" s="187"/>
      <c r="AC189" s="187"/>
    </row>
    <row r="190" spans="28:29" x14ac:dyDescent="0.25">
      <c r="AB190" s="187"/>
      <c r="AC190" s="187"/>
    </row>
    <row r="191" spans="28:29" x14ac:dyDescent="0.25">
      <c r="AB191" s="187"/>
      <c r="AC191" s="187"/>
    </row>
    <row r="192" spans="28:29" x14ac:dyDescent="0.25">
      <c r="AB192" s="187"/>
      <c r="AC192" s="187"/>
    </row>
    <row r="193" spans="28:29" x14ac:dyDescent="0.25">
      <c r="AB193" s="187"/>
      <c r="AC193" s="187"/>
    </row>
    <row r="194" spans="28:29" x14ac:dyDescent="0.25">
      <c r="AB194" s="187"/>
      <c r="AC194" s="187"/>
    </row>
    <row r="195" spans="28:29" x14ac:dyDescent="0.25">
      <c r="AB195" s="187"/>
      <c r="AC195" s="187"/>
    </row>
    <row r="196" spans="28:29" x14ac:dyDescent="0.25">
      <c r="AB196" s="187"/>
      <c r="AC196" s="187"/>
    </row>
    <row r="197" spans="28:29" x14ac:dyDescent="0.25">
      <c r="AB197" s="187"/>
      <c r="AC197" s="187"/>
    </row>
    <row r="198" spans="28:29" x14ac:dyDescent="0.25">
      <c r="AB198" s="187"/>
      <c r="AC198" s="187"/>
    </row>
    <row r="199" spans="28:29" x14ac:dyDescent="0.25">
      <c r="AB199" s="187"/>
      <c r="AC199" s="187"/>
    </row>
    <row r="200" spans="28:29" x14ac:dyDescent="0.25">
      <c r="AB200" s="187"/>
      <c r="AC200" s="187"/>
    </row>
    <row r="201" spans="28:29" x14ac:dyDescent="0.25">
      <c r="AB201" s="187"/>
      <c r="AC201" s="187"/>
    </row>
    <row r="202" spans="28:29" x14ac:dyDescent="0.25">
      <c r="AB202" s="187"/>
      <c r="AC202" s="187"/>
    </row>
    <row r="203" spans="28:29" x14ac:dyDescent="0.25">
      <c r="AB203" s="187"/>
      <c r="AC203" s="187"/>
    </row>
    <row r="204" spans="28:29" x14ac:dyDescent="0.25">
      <c r="AB204" s="187"/>
      <c r="AC204" s="187"/>
    </row>
    <row r="205" spans="28:29" x14ac:dyDescent="0.25">
      <c r="AB205" s="187"/>
      <c r="AC205" s="187"/>
    </row>
    <row r="206" spans="28:29" x14ac:dyDescent="0.25">
      <c r="AB206" s="187"/>
      <c r="AC206" s="187"/>
    </row>
    <row r="207" spans="28:29" x14ac:dyDescent="0.25">
      <c r="AB207" s="187"/>
      <c r="AC207" s="187"/>
    </row>
    <row r="208" spans="28:29" x14ac:dyDescent="0.25">
      <c r="AB208" s="187"/>
      <c r="AC208" s="187"/>
    </row>
    <row r="209" spans="28:29" x14ac:dyDescent="0.25">
      <c r="AB209" s="187"/>
      <c r="AC209" s="187"/>
    </row>
    <row r="210" spans="28:29" x14ac:dyDescent="0.25">
      <c r="AB210" s="187"/>
      <c r="AC210" s="187"/>
    </row>
    <row r="211" spans="28:29" x14ac:dyDescent="0.25">
      <c r="AB211" s="187"/>
      <c r="AC211" s="187"/>
    </row>
    <row r="212" spans="28:29" x14ac:dyDescent="0.25">
      <c r="AB212" s="187"/>
      <c r="AC212" s="187"/>
    </row>
    <row r="213" spans="28:29" x14ac:dyDescent="0.25">
      <c r="AB213" s="187"/>
      <c r="AC213" s="187"/>
    </row>
    <row r="214" spans="28:29" x14ac:dyDescent="0.25">
      <c r="AB214" s="187"/>
      <c r="AC214" s="187"/>
    </row>
    <row r="215" spans="28:29" x14ac:dyDescent="0.25">
      <c r="AB215" s="187"/>
      <c r="AC215" s="187"/>
    </row>
    <row r="216" spans="28:29" x14ac:dyDescent="0.25">
      <c r="AB216" s="187"/>
      <c r="AC216" s="187"/>
    </row>
    <row r="217" spans="28:29" x14ac:dyDescent="0.25">
      <c r="AB217" s="187"/>
      <c r="AC217" s="187"/>
    </row>
    <row r="218" spans="28:29" x14ac:dyDescent="0.25">
      <c r="AB218" s="187"/>
      <c r="AC218" s="187"/>
    </row>
    <row r="219" spans="28:29" x14ac:dyDescent="0.25">
      <c r="AB219" s="187"/>
      <c r="AC219" s="187"/>
    </row>
    <row r="220" spans="28:29" x14ac:dyDescent="0.25">
      <c r="AB220" s="187"/>
      <c r="AC220" s="187"/>
    </row>
    <row r="221" spans="28:29" x14ac:dyDescent="0.25">
      <c r="AB221" s="187"/>
      <c r="AC221" s="187"/>
    </row>
    <row r="222" spans="28:29" x14ac:dyDescent="0.25">
      <c r="AB222" s="187"/>
      <c r="AC222" s="187"/>
    </row>
    <row r="223" spans="28:29" x14ac:dyDescent="0.25">
      <c r="AB223" s="187"/>
      <c r="AC223" s="187"/>
    </row>
    <row r="224" spans="28:29" x14ac:dyDescent="0.25">
      <c r="AB224" s="187"/>
      <c r="AC224" s="187"/>
    </row>
    <row r="225" spans="28:29" x14ac:dyDescent="0.25">
      <c r="AB225" s="187"/>
      <c r="AC225" s="187"/>
    </row>
    <row r="226" spans="28:29" x14ac:dyDescent="0.25">
      <c r="AB226" s="187"/>
      <c r="AC226" s="187"/>
    </row>
    <row r="227" spans="28:29" x14ac:dyDescent="0.25">
      <c r="AB227" s="187"/>
      <c r="AC227" s="187"/>
    </row>
    <row r="228" spans="28:29" x14ac:dyDescent="0.25">
      <c r="AB228" s="187"/>
      <c r="AC228" s="187"/>
    </row>
    <row r="229" spans="28:29" x14ac:dyDescent="0.25">
      <c r="AB229" s="187"/>
      <c r="AC229" s="187"/>
    </row>
    <row r="230" spans="28:29" x14ac:dyDescent="0.25">
      <c r="AB230" s="187"/>
      <c r="AC230" s="187"/>
    </row>
    <row r="231" spans="28:29" x14ac:dyDescent="0.25">
      <c r="AB231" s="187"/>
      <c r="AC231" s="187"/>
    </row>
    <row r="232" spans="28:29" x14ac:dyDescent="0.25">
      <c r="AB232" s="187"/>
      <c r="AC232" s="187"/>
    </row>
    <row r="233" spans="28:29" x14ac:dyDescent="0.25">
      <c r="AB233" s="187"/>
      <c r="AC233" s="187"/>
    </row>
    <row r="234" spans="28:29" x14ac:dyDescent="0.25">
      <c r="AB234" s="187"/>
      <c r="AC234" s="187"/>
    </row>
    <row r="235" spans="28:29" x14ac:dyDescent="0.25">
      <c r="AB235" s="187"/>
      <c r="AC235" s="187"/>
    </row>
    <row r="236" spans="28:29" x14ac:dyDescent="0.25">
      <c r="AB236" s="187"/>
      <c r="AC236" s="187"/>
    </row>
    <row r="237" spans="28:29" x14ac:dyDescent="0.25">
      <c r="AB237" s="187"/>
      <c r="AC237" s="187"/>
    </row>
    <row r="238" spans="28:29" x14ac:dyDescent="0.25">
      <c r="AB238" s="187"/>
      <c r="AC238" s="187"/>
    </row>
    <row r="239" spans="28:29" x14ac:dyDescent="0.25">
      <c r="AB239" s="187"/>
      <c r="AC239" s="187"/>
    </row>
    <row r="240" spans="28:29" x14ac:dyDescent="0.25">
      <c r="AB240" s="187"/>
      <c r="AC240" s="187"/>
    </row>
    <row r="241" spans="28:29" x14ac:dyDescent="0.25">
      <c r="AB241" s="187"/>
      <c r="AC241" s="187"/>
    </row>
    <row r="242" spans="28:29" x14ac:dyDescent="0.25">
      <c r="AB242" s="187"/>
      <c r="AC242" s="187"/>
    </row>
    <row r="243" spans="28:29" x14ac:dyDescent="0.25">
      <c r="AB243" s="187"/>
      <c r="AC243" s="187"/>
    </row>
    <row r="244" spans="28:29" x14ac:dyDescent="0.25">
      <c r="AB244" s="187"/>
      <c r="AC244" s="187"/>
    </row>
    <row r="245" spans="28:29" x14ac:dyDescent="0.25">
      <c r="AB245" s="187"/>
      <c r="AC245" s="187"/>
    </row>
    <row r="246" spans="28:29" x14ac:dyDescent="0.25">
      <c r="AB246" s="187"/>
      <c r="AC246" s="187"/>
    </row>
    <row r="247" spans="28:29" x14ac:dyDescent="0.25">
      <c r="AB247" s="187"/>
      <c r="AC247" s="187"/>
    </row>
    <row r="248" spans="28:29" x14ac:dyDescent="0.25">
      <c r="AB248" s="187"/>
      <c r="AC248" s="187"/>
    </row>
    <row r="249" spans="28:29" x14ac:dyDescent="0.25">
      <c r="AB249" s="187"/>
      <c r="AC249" s="187"/>
    </row>
    <row r="250" spans="28:29" x14ac:dyDescent="0.25">
      <c r="AB250" s="187"/>
      <c r="AC250" s="187"/>
    </row>
    <row r="251" spans="28:29" x14ac:dyDescent="0.25">
      <c r="AB251" s="187"/>
      <c r="AC251" s="187"/>
    </row>
    <row r="252" spans="28:29" x14ac:dyDescent="0.25">
      <c r="AB252" s="187"/>
      <c r="AC252" s="187"/>
    </row>
    <row r="253" spans="28:29" x14ac:dyDescent="0.25">
      <c r="AB253" s="187"/>
      <c r="AC253" s="187"/>
    </row>
    <row r="254" spans="28:29" x14ac:dyDescent="0.25">
      <c r="AB254" s="187"/>
      <c r="AC254" s="187"/>
    </row>
    <row r="255" spans="28:29" x14ac:dyDescent="0.25">
      <c r="AB255" s="187"/>
      <c r="AC255" s="187"/>
    </row>
    <row r="256" spans="28:29" x14ac:dyDescent="0.25">
      <c r="AB256" s="187"/>
      <c r="AC256" s="187"/>
    </row>
    <row r="257" spans="28:29" x14ac:dyDescent="0.25">
      <c r="AB257" s="187"/>
      <c r="AC257" s="187"/>
    </row>
    <row r="258" spans="28:29" x14ac:dyDescent="0.25">
      <c r="AB258" s="187"/>
      <c r="AC258" s="187"/>
    </row>
    <row r="259" spans="28:29" x14ac:dyDescent="0.25">
      <c r="AB259" s="187"/>
      <c r="AC259" s="187"/>
    </row>
    <row r="260" spans="28:29" x14ac:dyDescent="0.25">
      <c r="AB260" s="187"/>
      <c r="AC260" s="187"/>
    </row>
    <row r="261" spans="28:29" x14ac:dyDescent="0.25">
      <c r="AB261" s="187"/>
      <c r="AC261" s="187"/>
    </row>
    <row r="262" spans="28:29" x14ac:dyDescent="0.25">
      <c r="AB262" s="187"/>
      <c r="AC262" s="187"/>
    </row>
    <row r="263" spans="28:29" x14ac:dyDescent="0.25">
      <c r="AB263" s="187"/>
      <c r="AC263" s="187"/>
    </row>
    <row r="264" spans="28:29" x14ac:dyDescent="0.25">
      <c r="AB264" s="187"/>
      <c r="AC264" s="187"/>
    </row>
    <row r="265" spans="28:29" x14ac:dyDescent="0.25">
      <c r="AB265" s="187"/>
      <c r="AC265" s="187"/>
    </row>
    <row r="266" spans="28:29" x14ac:dyDescent="0.25">
      <c r="AB266" s="187"/>
      <c r="AC266" s="187"/>
    </row>
    <row r="267" spans="28:29" x14ac:dyDescent="0.25">
      <c r="AB267" s="187"/>
      <c r="AC267" s="187"/>
    </row>
    <row r="268" spans="28:29" x14ac:dyDescent="0.25">
      <c r="AB268" s="187"/>
      <c r="AC268" s="187"/>
    </row>
    <row r="269" spans="28:29" x14ac:dyDescent="0.25">
      <c r="AB269" s="187"/>
      <c r="AC269" s="187"/>
    </row>
    <row r="270" spans="28:29" x14ac:dyDescent="0.25">
      <c r="AB270" s="187"/>
      <c r="AC270" s="187"/>
    </row>
    <row r="271" spans="28:29" x14ac:dyDescent="0.25">
      <c r="AB271" s="187"/>
      <c r="AC271" s="187"/>
    </row>
    <row r="272" spans="28:29" x14ac:dyDescent="0.25">
      <c r="AB272" s="187"/>
      <c r="AC272" s="187"/>
    </row>
    <row r="273" spans="28:29" x14ac:dyDescent="0.25">
      <c r="AB273" s="187"/>
      <c r="AC273" s="187"/>
    </row>
    <row r="274" spans="28:29" x14ac:dyDescent="0.25">
      <c r="AB274" s="187"/>
      <c r="AC274" s="187"/>
    </row>
    <row r="275" spans="28:29" x14ac:dyDescent="0.25">
      <c r="AB275" s="187"/>
      <c r="AC275" s="187"/>
    </row>
    <row r="276" spans="28:29" x14ac:dyDescent="0.25">
      <c r="AB276" s="187"/>
      <c r="AC276" s="187"/>
    </row>
    <row r="277" spans="28:29" x14ac:dyDescent="0.25">
      <c r="AB277" s="187"/>
      <c r="AC277" s="187"/>
    </row>
    <row r="278" spans="28:29" x14ac:dyDescent="0.25">
      <c r="AB278" s="187"/>
      <c r="AC278" s="187"/>
    </row>
    <row r="279" spans="28:29" x14ac:dyDescent="0.25">
      <c r="AB279" s="187"/>
      <c r="AC279" s="187"/>
    </row>
    <row r="280" spans="28:29" x14ac:dyDescent="0.25">
      <c r="AB280" s="187"/>
      <c r="AC280" s="187"/>
    </row>
    <row r="281" spans="28:29" x14ac:dyDescent="0.25">
      <c r="AB281" s="187"/>
      <c r="AC281" s="187"/>
    </row>
    <row r="282" spans="28:29" x14ac:dyDescent="0.25">
      <c r="AB282" s="187"/>
      <c r="AC282" s="187"/>
    </row>
    <row r="283" spans="28:29" x14ac:dyDescent="0.25">
      <c r="AB283" s="187"/>
      <c r="AC283" s="187"/>
    </row>
    <row r="284" spans="28:29" x14ac:dyDescent="0.25">
      <c r="AB284" s="187"/>
      <c r="AC284" s="187"/>
    </row>
    <row r="285" spans="28:29" x14ac:dyDescent="0.25">
      <c r="AB285" s="187"/>
      <c r="AC285" s="187"/>
    </row>
    <row r="286" spans="28:29" x14ac:dyDescent="0.25">
      <c r="AB286" s="187"/>
      <c r="AC286" s="187"/>
    </row>
    <row r="287" spans="28:29" x14ac:dyDescent="0.25">
      <c r="AB287" s="187"/>
      <c r="AC287" s="187"/>
    </row>
    <row r="288" spans="28:29" x14ac:dyDescent="0.25">
      <c r="AB288" s="187"/>
      <c r="AC288" s="187"/>
    </row>
    <row r="289" spans="28:29" x14ac:dyDescent="0.25">
      <c r="AB289" s="187"/>
      <c r="AC289" s="187"/>
    </row>
    <row r="290" spans="28:29" x14ac:dyDescent="0.25">
      <c r="AB290" s="187"/>
      <c r="AC290" s="187"/>
    </row>
    <row r="291" spans="28:29" x14ac:dyDescent="0.25">
      <c r="AB291" s="187"/>
      <c r="AC291" s="187"/>
    </row>
    <row r="292" spans="28:29" x14ac:dyDescent="0.25">
      <c r="AB292" s="187"/>
      <c r="AC292" s="187"/>
    </row>
    <row r="293" spans="28:29" x14ac:dyDescent="0.25">
      <c r="AB293" s="187"/>
      <c r="AC293" s="187"/>
    </row>
    <row r="294" spans="28:29" x14ac:dyDescent="0.25">
      <c r="AB294" s="187"/>
      <c r="AC294" s="187"/>
    </row>
    <row r="295" spans="28:29" x14ac:dyDescent="0.25">
      <c r="AB295" s="187"/>
      <c r="AC295" s="187"/>
    </row>
    <row r="296" spans="28:29" x14ac:dyDescent="0.25">
      <c r="AB296" s="187"/>
      <c r="AC296" s="187"/>
    </row>
    <row r="297" spans="28:29" x14ac:dyDescent="0.25">
      <c r="AB297" s="187"/>
      <c r="AC297" s="187"/>
    </row>
    <row r="298" spans="28:29" x14ac:dyDescent="0.25">
      <c r="AB298" s="187"/>
      <c r="AC298" s="187"/>
    </row>
    <row r="299" spans="28:29" x14ac:dyDescent="0.25">
      <c r="AB299" s="187"/>
      <c r="AC299" s="187"/>
    </row>
    <row r="300" spans="28:29" x14ac:dyDescent="0.25">
      <c r="AB300" s="187"/>
      <c r="AC300" s="187"/>
    </row>
  </sheetData>
  <sheetProtection algorithmName="SHA-512" hashValue="1jszr5/U2fyjog2PSdf+z9zZWHih3gOrSfWBsX0DFW7jgIwPnvVoE1DG0zkPM4QWAc+b6Ia5CtEBrpJIXJEh0Q==" saltValue="JTD8BS6fkxU7xmgKvVwxXw==" spinCount="100000" sheet="1" objects="1" scenarios="1"/>
  <dataConsolidate/>
  <mergeCells count="46">
    <mergeCell ref="AS3:AV3"/>
    <mergeCell ref="E95:H95"/>
    <mergeCell ref="G56:H56"/>
    <mergeCell ref="G57:H57"/>
    <mergeCell ref="G44:H44"/>
    <mergeCell ref="G45:H45"/>
    <mergeCell ref="G48:H48"/>
    <mergeCell ref="G49:H49"/>
    <mergeCell ref="G52:H52"/>
    <mergeCell ref="G53:H53"/>
    <mergeCell ref="G92:H92"/>
    <mergeCell ref="G93:H93"/>
    <mergeCell ref="G28:H28"/>
    <mergeCell ref="G29:H29"/>
    <mergeCell ref="G88:H88"/>
    <mergeCell ref="G89:H89"/>
    <mergeCell ref="G41:H41"/>
    <mergeCell ref="D4:H4"/>
    <mergeCell ref="E8:H8"/>
    <mergeCell ref="D5:H5"/>
    <mergeCell ref="X3:AA3"/>
    <mergeCell ref="G32:H32"/>
    <mergeCell ref="G33:H33"/>
    <mergeCell ref="G36:H36"/>
    <mergeCell ref="G37:H37"/>
    <mergeCell ref="G40:H40"/>
    <mergeCell ref="AB3:AQ3"/>
    <mergeCell ref="E26:H26"/>
    <mergeCell ref="E6:H6"/>
    <mergeCell ref="E7:H7"/>
    <mergeCell ref="J3:M3"/>
    <mergeCell ref="N3:W3"/>
    <mergeCell ref="G69:H69"/>
    <mergeCell ref="G84:H84"/>
    <mergeCell ref="G85:H85"/>
    <mergeCell ref="G80:H80"/>
    <mergeCell ref="G81:H81"/>
    <mergeCell ref="G76:H76"/>
    <mergeCell ref="G77:H77"/>
    <mergeCell ref="G72:H72"/>
    <mergeCell ref="G73:H73"/>
    <mergeCell ref="G60:H60"/>
    <mergeCell ref="G61:H61"/>
    <mergeCell ref="G64:H64"/>
    <mergeCell ref="G65:H65"/>
    <mergeCell ref="G68:H68"/>
  </mergeCells>
  <dataValidations count="2">
    <dataValidation type="list" allowBlank="1" showInputMessage="1" showErrorMessage="1" sqref="T9:T25 R9:R25 AB9:AB25 AN9:AN25 AL9:AL25 AI9:AI25 AG9:AG25 AD9:AD25 P9:P25 P36:P38 P40:P42 P44:P46 P48:P50 P52:P54 P56:P58 P60:P62 P64:P66 P68:P70 P72:P74 P76:P78 P80:P82 P84:P86 P88:P90 P92:P94 R36:R38 R40:R42 R44:R46 R48:R50 R52:R54 R56:R58 R60:R62 R64:R66 R68:R70 R72:R74 R76:R78 R80:R82 R84:R86 R88:R90 R92:R94 T36:T38 T40:T42 T44:T46 T48:T50 T52:T54 T56:T58 T60:T62 T64:T66 T68:T70 T72:T74 T76:T78 T80:T82 T84:T86 T88:T90 T92:T94 AB36:AB38 AB40:AB42 AB44:AB46 AB48:AB50 AB52:AB54 AB56:AB58 AB60:AB62 AB64:AB66 AB68:AB70 AB72:AB74 AB76:AB78 AB80:AB82 AB84:AB86 AB88:AB90 AB92:AB94 AD36:AD38 AD40:AD42 AD44:AD46 AD48:AD50 AD52:AD54 AD56:AD58 AD60:AD62 AD64:AD66 AD68:AD70 AD72:AD74 AD76:AD78 AD80:AD82 AD84:AD86 AD88:AD90 AD92:AD94 AG36:AG38 AG40:AG42 AG44:AG46 AG48:AG50 AG52:AG54 AG56:AG58 AG60:AG62 AG64:AG66 AG68:AG70 AG72:AG74 AG76:AG78 AG80:AG82 AG84:AG86 AG88:AG90 AG92:AG94 AI36:AI38 AI40:AI42 AI44:AI46 AI48:AI50 AI52:AI54 AI56:AI58 AI60:AI62 AI64:AI66 AI68:AI70 AI72:AI74 AI76:AI78 AI80:AI82 AI84:AI86 AI88:AI90 AI92:AI94 AL36:AL38 AL40:AL42 AL44:AL46 AL48:AL50 AL52:AL54 AL56:AL58 AL60:AL62 AL64:AL66 AL68:AL70 AL72:AL74 AL76:AL78 AL80:AL82 AL84:AL86 AL88:AL90 AL92:AL94 AN36:AN38 AN40:AN42 AN44:AN46 AN48:AN50 AN52:AN54 AN56:AN58 AN60:AN62 AN64:AN66 AN68:AN70 AN72:AN74 AN76:AN78 AN80:AN82 AN84:AN86 AN88:AN90 AN92:AN94" xr:uid="{00000000-0002-0000-0200-000000000000}">
      <formula1>ECO_A</formula1>
    </dataValidation>
    <dataValidation type="list" allowBlank="1" showErrorMessage="1" sqref="P28:P30 R28:R30 T28:T30 AB28:AB30 AD28:AD30 AG28:AG30 AI28:AI30 AL28:AL30 AN28:AN30 AN32:AN34 AL32:AL34 AI32:AI34 AG32:AG34 AD32:AD34 AB32:AB34 T32:T34 R32:R34 P32:P34" xr:uid="{EB6E617E-45BA-4330-8C37-34CE64DA8164}">
      <formula1>ECO_A</formula1>
    </dataValidation>
  </dataValidations>
  <pageMargins left="0.7" right="0.7" top="0.75" bottom="0.75" header="0.3" footer="0.3"/>
  <pageSetup paperSize="9" orientation="portrait" r:id="rId1"/>
  <headerFooter>
    <oddFooter>&amp;C_x000D_&amp;1#&amp;"Calibri"&amp;10&amp;K0000FF Restricted Use - À usage restreint</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3A000000}">
          <x14:formula1>
            <xm:f>OFFSET(Conditions!$P$3,0,0,Conditions!$P$1,1)</xm:f>
          </x14:formula1>
          <xm:sqref>P87 T87 R87</xm:sqref>
        </x14:dataValidation>
        <x14:dataValidation type="list" allowBlank="1" showInputMessage="1" showErrorMessage="1" xr:uid="{00000000-0002-0000-0200-00003E000000}">
          <x14:formula1>
            <xm:f>OFFSET(Conditions!$P$33,0,0,Conditions!$P$31,1)</xm:f>
          </x14:formula1>
          <xm:sqref>AB87</xm:sqref>
        </x14:dataValidation>
        <x14:dataValidation type="list" allowBlank="1" showInputMessage="1" showErrorMessage="1" xr:uid="{00000000-0002-0000-0200-000042000000}">
          <x14:formula1>
            <xm:f>OFFSET(Conditions!$P$43,0,0,Conditions!$P$41,1)</xm:f>
          </x14:formula1>
          <xm:sqref>AD87</xm:sqref>
        </x14:dataValidation>
        <x14:dataValidation type="list" allowBlank="1" showInputMessage="1" showErrorMessage="1" xr:uid="{00000000-0002-0000-0200-000046000000}">
          <x14:formula1>
            <xm:f>OFFSET(Conditions!$P$53,0,0,Conditions!$P$51,1)</xm:f>
          </x14:formula1>
          <xm:sqref>AG87</xm:sqref>
        </x14:dataValidation>
        <x14:dataValidation type="list" allowBlank="1" showInputMessage="1" showErrorMessage="1" xr:uid="{00000000-0002-0000-0200-00004A000000}">
          <x14:formula1>
            <xm:f>OFFSET(Conditions!$P$63,0,0,Conditions!$P$61,1)</xm:f>
          </x14:formula1>
          <xm:sqref>AI87</xm:sqref>
        </x14:dataValidation>
        <x14:dataValidation type="list" allowBlank="1" showInputMessage="1" showErrorMessage="1" xr:uid="{00000000-0002-0000-0200-00004E000000}">
          <x14:formula1>
            <xm:f>OFFSET(Conditions!$P$73,0,0,Conditions!$P$71,1)</xm:f>
          </x14:formula1>
          <xm:sqref>AL87</xm:sqref>
        </x14:dataValidation>
        <x14:dataValidation type="list" allowBlank="1" showInputMessage="1" showErrorMessage="1" xr:uid="{00000000-0002-0000-0200-000052000000}">
          <x14:formula1>
            <xm:f>OFFSET(Conditions!$P$83,0,0,Conditions!$P$81,1)</xm:f>
          </x14:formula1>
          <xm:sqref>AN87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3"/>
  <dimension ref="A1:R140"/>
  <sheetViews>
    <sheetView zoomScale="85" zoomScaleNormal="85" workbookViewId="0">
      <selection activeCell="E48" sqref="E48"/>
    </sheetView>
  </sheetViews>
  <sheetFormatPr defaultRowHeight="12.5" x14ac:dyDescent="0.25"/>
  <cols>
    <col min="1" max="1" width="8.26953125" customWidth="1"/>
    <col min="2" max="2" width="15.1796875" customWidth="1"/>
    <col min="3" max="3" width="70" style="14" customWidth="1"/>
    <col min="4" max="4" width="12.7265625" customWidth="1"/>
    <col min="5" max="5" width="146.26953125" style="14" customWidth="1"/>
    <col min="6" max="8" width="18.81640625" style="11" bestFit="1" customWidth="1"/>
    <col min="9" max="9" width="13.453125" customWidth="1"/>
    <col min="13" max="13" width="32" customWidth="1"/>
  </cols>
  <sheetData>
    <row r="1" spans="1:18" x14ac:dyDescent="0.25">
      <c r="A1" s="7" t="s">
        <v>14</v>
      </c>
      <c r="B1" s="2" t="s">
        <v>157</v>
      </c>
      <c r="C1" s="14" t="s">
        <v>158</v>
      </c>
      <c r="D1" s="2" t="s">
        <v>13</v>
      </c>
      <c r="E1" s="14" t="s">
        <v>12</v>
      </c>
      <c r="F1" s="12" t="str">
        <f>"reply_"&amp;LEFT(Country!B3,3)&amp;"_2018"</f>
        <v>reply_AUS_2018</v>
      </c>
      <c r="G1" s="12" t="str">
        <f>"reply_"&amp;LEFT(Country!B3,3)&amp;"_2023"</f>
        <v>reply_AUS_2023</v>
      </c>
      <c r="H1" s="12" t="s">
        <v>260</v>
      </c>
      <c r="I1" s="12" t="str">
        <f>"Comment_"&amp;LEFT(Country!B3,3)</f>
        <v>Comment_AUS</v>
      </c>
      <c r="R1" t="s">
        <v>26</v>
      </c>
    </row>
    <row r="2" spans="1:18" ht="25" x14ac:dyDescent="0.25">
      <c r="A2" s="7" t="str">
        <f>'9-Other Sectors'!B6</f>
        <v>NI</v>
      </c>
      <c r="B2" s="2" t="str">
        <f>'9-Other Sectors'!A6</f>
        <v>Q9.1.01</v>
      </c>
      <c r="C2" s="14" t="str">
        <f>LEFT('9-Other Sectors'!E6,FIND("(Q",'9-Other Sectors'!E6)-2)</f>
        <v>Please provide us the name of the body/institution answering this question in the original language and provide a link to its webpage.</v>
      </c>
      <c r="D2" s="11" t="str">
        <f>IF(OR('9-Other Sectors'!B6="N",'9-Other Sectors'!B6="NI"),"N",'9-Other Sectors'!C6)</f>
        <v>N</v>
      </c>
      <c r="E2" s="14" t="s">
        <v>0</v>
      </c>
      <c r="F2" s="7" t="str">
        <f>'9-Other Sectors'!V6</f>
        <v/>
      </c>
      <c r="G2" s="7" t="str">
        <f>'9-Other Sectors'!AP6</f>
        <v>.</v>
      </c>
      <c r="H2" s="7">
        <f>'9-Other Sectors'!AQ6</f>
        <v>0</v>
      </c>
      <c r="I2" s="7" t="str">
        <f>IF(H2=0,".",H2)</f>
        <v>.</v>
      </c>
    </row>
    <row r="3" spans="1:18" x14ac:dyDescent="0.25">
      <c r="A3" s="7" t="str">
        <f>'9-Other Sectors'!B7</f>
        <v>NI</v>
      </c>
      <c r="B3" s="7" t="str">
        <f>'9-Other Sectors'!A7</f>
        <v>Q9.1.02</v>
      </c>
      <c r="C3" s="14" t="str">
        <f>LEFT('9-Other Sectors'!E7,FIND("(Q",'9-Other Sectors'!E7)-2)</f>
        <v>Please also indicate the e-mail address of the specific person answering this section.</v>
      </c>
      <c r="D3" s="11" t="str">
        <f>IF(OR('9-Other Sectors'!B7="N",'9-Other Sectors'!B7="NI"),"N",'9-Other Sectors'!C7)</f>
        <v>N</v>
      </c>
      <c r="E3" s="14" t="s">
        <v>0</v>
      </c>
      <c r="F3" s="7" t="str">
        <f>'9-Other Sectors'!V7</f>
        <v/>
      </c>
      <c r="G3" s="7" t="str">
        <f>'9-Other Sectors'!AP7</f>
        <v>.</v>
      </c>
      <c r="H3" s="7">
        <f>'9-Other Sectors'!AQ7</f>
        <v>0</v>
      </c>
      <c r="I3" s="7" t="str">
        <f t="shared" ref="I3:I66" si="0">IF(H3=0,".",H3)</f>
        <v>.</v>
      </c>
    </row>
    <row r="4" spans="1:18" ht="25" x14ac:dyDescent="0.25">
      <c r="A4" s="7" t="str">
        <f>'9-Other Sectors'!B9</f>
        <v>E</v>
      </c>
      <c r="B4" s="7" t="str">
        <f>'9-Other Sectors'!A9</f>
        <v>Q9.1.1_O1</v>
      </c>
      <c r="C4" s="14" t="str">
        <f>LEFT('9-Other Sectors'!E$8,FIND("(Q",'9-Other Sectors'!E$8)-2)&amp;" - "&amp;'9-Other Sectors'!G9</f>
        <v>Do federal, national, state, regional or provincial governments control at least one firm in one of the following sectors? - Manufacture of tobacco products</v>
      </c>
      <c r="D4" s="11" t="str">
        <f>IF(OR('9-Other Sectors'!B9="N",'9-Other Sectors'!B9="NI"),"N",'9-Other Sectors'!C9)</f>
        <v>Q9.1.1_O1</v>
      </c>
      <c r="E4" s="14" t="s">
        <v>275</v>
      </c>
      <c r="F4" s="7" t="str">
        <f>'9-Other Sectors'!V9</f>
        <v>no</v>
      </c>
      <c r="G4" s="7" t="str">
        <f>'9-Other Sectors'!AP9</f>
        <v>.</v>
      </c>
      <c r="H4" s="7">
        <f>'9-Other Sectors'!AQ9</f>
        <v>0</v>
      </c>
      <c r="I4" s="7" t="str">
        <f t="shared" si="0"/>
        <v>.</v>
      </c>
    </row>
    <row r="5" spans="1:18" ht="25" x14ac:dyDescent="0.25">
      <c r="A5" s="7" t="str">
        <f>'9-Other Sectors'!B10</f>
        <v>E</v>
      </c>
      <c r="B5" s="7" t="str">
        <f>'9-Other Sectors'!A10</f>
        <v>Q9.1.1_O2</v>
      </c>
      <c r="C5" s="14" t="str">
        <f>LEFT('9-Other Sectors'!E$8,FIND("(Q",'9-Other Sectors'!E$8)-2)&amp;" - "&amp;'9-Other Sectors'!G10</f>
        <v>Do federal, national, state, regional or provincial governments control at least one firm in one of the following sectors? - Manufacture of refined petroleum products</v>
      </c>
      <c r="D5" s="11" t="str">
        <f>IF(OR('9-Other Sectors'!B10="N",'9-Other Sectors'!B10="NI"),"N",'9-Other Sectors'!C10)</f>
        <v>Q9.1.1_O2</v>
      </c>
      <c r="E5" s="14" t="s">
        <v>276</v>
      </c>
      <c r="F5" s="7" t="str">
        <f>'9-Other Sectors'!V10</f>
        <v>no</v>
      </c>
      <c r="G5" s="7" t="str">
        <f>'9-Other Sectors'!AP10</f>
        <v>.</v>
      </c>
      <c r="H5" s="7">
        <f>'9-Other Sectors'!AQ10</f>
        <v>0</v>
      </c>
      <c r="I5" s="7" t="str">
        <f t="shared" si="0"/>
        <v>.</v>
      </c>
    </row>
    <row r="6" spans="1:18" ht="37.5" x14ac:dyDescent="0.25">
      <c r="A6" s="7" t="str">
        <f>'9-Other Sectors'!B11</f>
        <v>E</v>
      </c>
      <c r="B6" s="7" t="str">
        <f>'9-Other Sectors'!A11</f>
        <v>Q9.1.1_O3</v>
      </c>
      <c r="C6" s="14" t="str">
        <f>LEFT('9-Other Sectors'!E$8,FIND("(Q",'9-Other Sectors'!E$8)-2)&amp;" - "&amp;'9-Other Sectors'!G11</f>
        <v>Do federal, national, state, regional or provincial governments control at least one firm in one of the following sectors? - Manufacture of chemicals and chemical products</v>
      </c>
      <c r="D6" s="11" t="str">
        <f>IF(OR('9-Other Sectors'!B11="N",'9-Other Sectors'!B11="NI"),"N",'9-Other Sectors'!C11)</f>
        <v>Q9.1.1_O19</v>
      </c>
      <c r="E6" s="14" t="s">
        <v>277</v>
      </c>
      <c r="F6" s="7" t="str">
        <f>'9-Other Sectors'!V11</f>
        <v>no</v>
      </c>
      <c r="G6" s="7" t="str">
        <f>'9-Other Sectors'!AP11</f>
        <v>.</v>
      </c>
      <c r="H6" s="7">
        <f>'9-Other Sectors'!AQ11</f>
        <v>0</v>
      </c>
      <c r="I6" s="7" t="str">
        <f t="shared" si="0"/>
        <v>.</v>
      </c>
    </row>
    <row r="7" spans="1:18" s="7" customFormat="1" ht="37.5" x14ac:dyDescent="0.25">
      <c r="A7" s="7" t="str">
        <f>'9-Other Sectors'!B12</f>
        <v>E</v>
      </c>
      <c r="B7" s="7" t="str">
        <f>'9-Other Sectors'!A12</f>
        <v>Q9.1.1_O4</v>
      </c>
      <c r="C7" s="14" t="str">
        <f>LEFT('9-Other Sectors'!E$8,FIND("(Q",'9-Other Sectors'!E$8)-2)&amp;" - "&amp;'9-Other Sectors'!G12</f>
        <v>Do federal, national, state, regional or provincial governments control at least one firm in one of the following sectors? - Manufacture of pharmaceuticals, medicinal chemical and botanical products</v>
      </c>
      <c r="D7" s="11" t="str">
        <f>IF(OR('9-Other Sectors'!B12="N",'9-Other Sectors'!B12="NI"),"N",'9-Other Sectors'!C12)</f>
        <v>Q9.1.1_O18</v>
      </c>
      <c r="E7" s="14" t="s">
        <v>278</v>
      </c>
      <c r="F7" s="7" t="str">
        <f>'9-Other Sectors'!V12</f>
        <v>no</v>
      </c>
      <c r="G7" s="7" t="str">
        <f>'9-Other Sectors'!AP12</f>
        <v>.</v>
      </c>
      <c r="H7" s="7">
        <f>'9-Other Sectors'!AQ12</f>
        <v>0</v>
      </c>
      <c r="I7" s="7" t="str">
        <f t="shared" si="0"/>
        <v>.</v>
      </c>
    </row>
    <row r="8" spans="1:18" ht="25" x14ac:dyDescent="0.25">
      <c r="A8" s="7" t="str">
        <f>'9-Other Sectors'!B13</f>
        <v>E</v>
      </c>
      <c r="B8" s="7" t="str">
        <f>'9-Other Sectors'!A13</f>
        <v>Q9.1.1_O5</v>
      </c>
      <c r="C8" s="14" t="str">
        <f>LEFT('9-Other Sectors'!E$8,FIND("(Q",'9-Other Sectors'!E$8)-2)&amp;" - "&amp;'9-Other Sectors'!G13</f>
        <v>Do federal, national, state, regional or provincial governments control at least one firm in one of the following sectors? - Manufacture of basic metals</v>
      </c>
      <c r="D8" s="11" t="str">
        <f>IF(OR('9-Other Sectors'!B13="N",'9-Other Sectors'!B13="NI"),"N",'9-Other Sectors'!C13)</f>
        <v>Q9.1.1_O3</v>
      </c>
      <c r="E8" s="14" t="s">
        <v>279</v>
      </c>
      <c r="F8" s="7" t="str">
        <f>'9-Other Sectors'!V13</f>
        <v>no</v>
      </c>
      <c r="G8" s="7" t="str">
        <f>'9-Other Sectors'!AP13</f>
        <v>.</v>
      </c>
      <c r="H8" s="7">
        <f>'9-Other Sectors'!AQ13</f>
        <v>0</v>
      </c>
      <c r="I8" s="7" t="str">
        <f t="shared" si="0"/>
        <v>.</v>
      </c>
    </row>
    <row r="9" spans="1:18" ht="37.5" x14ac:dyDescent="0.25">
      <c r="A9" s="7" t="str">
        <f>'9-Other Sectors'!B14</f>
        <v>E</v>
      </c>
      <c r="B9" s="7" t="str">
        <f>'9-Other Sectors'!A14</f>
        <v>Q9.1.1_O6</v>
      </c>
      <c r="C9" s="14" t="str">
        <f>LEFT('9-Other Sectors'!E$8,FIND("(Q",'9-Other Sectors'!E$8)-2)&amp;" - "&amp;'9-Other Sectors'!G14</f>
        <v>Do federal, national, state, regional or provincial governments control at least one firm in one of the following sectors? - Manufacture of fabricated metal products, machinery and equipment</v>
      </c>
      <c r="D9" s="11" t="str">
        <f>IF(OR('9-Other Sectors'!B14="N",'9-Other Sectors'!B14="NI"),"N",'9-Other Sectors'!C14)</f>
        <v>Q9.1.1_O4</v>
      </c>
      <c r="E9" s="14" t="s">
        <v>280</v>
      </c>
      <c r="F9" s="7" t="str">
        <f>'9-Other Sectors'!V14</f>
        <v>no</v>
      </c>
      <c r="G9" s="7" t="str">
        <f>'9-Other Sectors'!AP14</f>
        <v>.</v>
      </c>
      <c r="H9" s="7">
        <f>'9-Other Sectors'!AQ14</f>
        <v>0</v>
      </c>
      <c r="I9" s="7" t="str">
        <f t="shared" si="0"/>
        <v>.</v>
      </c>
    </row>
    <row r="10" spans="1:18" ht="37.5" x14ac:dyDescent="0.25">
      <c r="A10" s="7" t="str">
        <f>'9-Other Sectors'!B15</f>
        <v>E</v>
      </c>
      <c r="B10" s="7" t="str">
        <f>'9-Other Sectors'!A15</f>
        <v>Q9.1.1_O7</v>
      </c>
      <c r="C10" s="14" t="str">
        <f>LEFT('9-Other Sectors'!E$8,FIND("(Q",'9-Other Sectors'!E$8)-2)&amp;" - "&amp;'9-Other Sectors'!G15</f>
        <v>Do federal, national, state, regional or provincial governments control at least one firm in one of the following sectors? - Manufacture of computer, electronic and optical products</v>
      </c>
      <c r="D10" s="11" t="str">
        <f>IF(OR('9-Other Sectors'!B15="N",'9-Other Sectors'!B15="NI"),"N",'9-Other Sectors'!C15)</f>
        <v>Q9.1.1_O20</v>
      </c>
      <c r="E10" s="14" t="s">
        <v>281</v>
      </c>
      <c r="F10" s="7" t="str">
        <f>'9-Other Sectors'!V15</f>
        <v>no</v>
      </c>
      <c r="G10" s="7" t="str">
        <f>'9-Other Sectors'!AP15</f>
        <v>.</v>
      </c>
      <c r="H10" s="7">
        <f>'9-Other Sectors'!AQ15</f>
        <v>0</v>
      </c>
      <c r="I10" s="7" t="str">
        <f t="shared" si="0"/>
        <v>.</v>
      </c>
    </row>
    <row r="11" spans="1:18" ht="37.5" x14ac:dyDescent="0.25">
      <c r="A11" s="7" t="str">
        <f>'9-Other Sectors'!B16</f>
        <v>E</v>
      </c>
      <c r="B11" s="7" t="str">
        <f>'9-Other Sectors'!A16</f>
        <v>Q9.1.1_O8</v>
      </c>
      <c r="C11" s="14" t="str">
        <f>LEFT('9-Other Sectors'!E$8,FIND("(Q",'9-Other Sectors'!E$8)-2)&amp;" - "&amp;'9-Other Sectors'!G16</f>
        <v>Do federal, national, state, regional or provincial governments control at least one firm in one of the following sectors? - Manufacture of motor vehicles and their parts and accessories</v>
      </c>
      <c r="D11" s="11" t="str">
        <f>IF(OR('9-Other Sectors'!B16="N",'9-Other Sectors'!B16="NI"),"N",'9-Other Sectors'!C16)</f>
        <v>Q9.1.1_O21</v>
      </c>
      <c r="E11" s="14" t="s">
        <v>282</v>
      </c>
      <c r="F11" s="7" t="str">
        <f>'9-Other Sectors'!V16</f>
        <v>no</v>
      </c>
      <c r="G11" s="7" t="str">
        <f>'9-Other Sectors'!AP16</f>
        <v>.</v>
      </c>
      <c r="H11" s="7">
        <f>'9-Other Sectors'!AQ16</f>
        <v>0</v>
      </c>
      <c r="I11" s="7" t="str">
        <f t="shared" si="0"/>
        <v>.</v>
      </c>
    </row>
    <row r="12" spans="1:18" s="73" customFormat="1" ht="25" x14ac:dyDescent="0.25">
      <c r="A12" s="7" t="str">
        <f>'9-Other Sectors'!B17</f>
        <v>E</v>
      </c>
      <c r="B12" s="7" t="str">
        <f>'9-Other Sectors'!A17</f>
        <v>Q9.1.1_O9</v>
      </c>
      <c r="C12" s="14" t="str">
        <f>LEFT('9-Other Sectors'!E$8,FIND("(Q",'9-Other Sectors'!E$8)-2)&amp;" - "&amp;'9-Other Sectors'!G17</f>
        <v>Do federal, national, state, regional or provincial governments control at least one firm in one of the following sectors? - Building and repairing of ships and boats</v>
      </c>
      <c r="D12" s="11" t="str">
        <f>IF(OR('9-Other Sectors'!B17="N",'9-Other Sectors'!B17="NI"),"N",'9-Other Sectors'!C17)</f>
        <v>Q9.1.1_O5</v>
      </c>
      <c r="E12" s="14" t="s">
        <v>283</v>
      </c>
      <c r="F12" s="7" t="str">
        <f>'9-Other Sectors'!V17</f>
        <v>yes</v>
      </c>
      <c r="G12" s="7" t="str">
        <f>'9-Other Sectors'!AP17</f>
        <v>.</v>
      </c>
      <c r="H12" s="7">
        <f>'9-Other Sectors'!AQ17</f>
        <v>0</v>
      </c>
      <c r="I12" s="7" t="str">
        <f t="shared" si="0"/>
        <v>.</v>
      </c>
    </row>
    <row r="13" spans="1:18" s="73" customFormat="1" ht="37.5" x14ac:dyDescent="0.25">
      <c r="A13" s="7" t="str">
        <f>'9-Other Sectors'!B18</f>
        <v>E</v>
      </c>
      <c r="B13" s="7" t="str">
        <f>'9-Other Sectors'!A18</f>
        <v>Q9.1.1_O10</v>
      </c>
      <c r="C13" s="14" t="str">
        <f>LEFT('9-Other Sectors'!E$8,FIND("(Q",'9-Other Sectors'!E$8)-2)&amp;" - "&amp;'9-Other Sectors'!G18</f>
        <v>Do federal, national, state, regional or provincial governments control at least one firm in one of the following sectors? - Manufacture of railway and tramway locomotives and rolling stock</v>
      </c>
      <c r="D13" s="11" t="str">
        <f>IF(OR('9-Other Sectors'!B18="N",'9-Other Sectors'!B18="NI"),"N",'9-Other Sectors'!C18)</f>
        <v>Q9.1.1_O6</v>
      </c>
      <c r="E13" s="14" t="s">
        <v>284</v>
      </c>
      <c r="F13" s="7" t="str">
        <f>'9-Other Sectors'!V18</f>
        <v>no</v>
      </c>
      <c r="G13" s="7" t="str">
        <f>'9-Other Sectors'!AP18</f>
        <v>.</v>
      </c>
      <c r="H13" s="7">
        <f>'9-Other Sectors'!AQ18</f>
        <v>0</v>
      </c>
      <c r="I13" s="7" t="str">
        <f t="shared" si="0"/>
        <v>.</v>
      </c>
    </row>
    <row r="14" spans="1:18" s="73" customFormat="1" ht="25" x14ac:dyDescent="0.25">
      <c r="A14" s="7" t="str">
        <f>'9-Other Sectors'!B19</f>
        <v>E</v>
      </c>
      <c r="B14" s="7" t="str">
        <f>'9-Other Sectors'!A19</f>
        <v>Q9.1.1_O11</v>
      </c>
      <c r="C14" s="14" t="str">
        <f>LEFT('9-Other Sectors'!E$8,FIND("(Q",'9-Other Sectors'!E$8)-2)&amp;" - "&amp;'9-Other Sectors'!G19</f>
        <v>Do federal, national, state, regional or provincial governments control at least one firm in one of the following sectors? - Manufacture of aircraft and spacecraft</v>
      </c>
      <c r="D14" s="11" t="str">
        <f>IF(OR('9-Other Sectors'!B19="N",'9-Other Sectors'!B19="NI"),"N",'9-Other Sectors'!C19)</f>
        <v>Q9.1.1_O7</v>
      </c>
      <c r="E14" s="14" t="s">
        <v>285</v>
      </c>
      <c r="F14" s="7" t="str">
        <f>'9-Other Sectors'!V19</f>
        <v>no</v>
      </c>
      <c r="G14" s="7" t="str">
        <f>'9-Other Sectors'!AP19</f>
        <v>.</v>
      </c>
      <c r="H14" s="7">
        <f>'9-Other Sectors'!AQ19</f>
        <v>0</v>
      </c>
      <c r="I14" s="7" t="str">
        <f t="shared" si="0"/>
        <v>.</v>
      </c>
    </row>
    <row r="15" spans="1:18" s="73" customFormat="1" ht="25" x14ac:dyDescent="0.25">
      <c r="A15" s="7" t="str">
        <f>'9-Other Sectors'!B20</f>
        <v>E</v>
      </c>
      <c r="B15" s="7" t="str">
        <f>'9-Other Sectors'!A20</f>
        <v>Q9.1.1_O12</v>
      </c>
      <c r="C15" s="14" t="str">
        <f>LEFT('9-Other Sectors'!E$8,FIND("(Q",'9-Other Sectors'!E$8)-2)&amp;" - "&amp;'9-Other Sectors'!G20</f>
        <v>Do federal, national, state, regional or provincial governments control at least one firm in one of the following sectors? - Construction</v>
      </c>
      <c r="D15" s="11" t="str">
        <f>IF(OR('9-Other Sectors'!B20="N",'9-Other Sectors'!B20="NI"),"N",'9-Other Sectors'!C20)</f>
        <v>Q9.1.1_O8</v>
      </c>
      <c r="E15" s="14" t="s">
        <v>286</v>
      </c>
      <c r="F15" s="7" t="str">
        <f>'9-Other Sectors'!V20</f>
        <v>no</v>
      </c>
      <c r="G15" s="7" t="str">
        <f>'9-Other Sectors'!AP20</f>
        <v>.</v>
      </c>
      <c r="H15" s="7">
        <f>'9-Other Sectors'!AQ20</f>
        <v>0</v>
      </c>
      <c r="I15" s="7" t="str">
        <f t="shared" si="0"/>
        <v>.</v>
      </c>
    </row>
    <row r="16" spans="1:18" s="73" customFormat="1" ht="25" x14ac:dyDescent="0.25">
      <c r="A16" s="7" t="str">
        <f>'9-Other Sectors'!B21</f>
        <v>E</v>
      </c>
      <c r="B16" s="7" t="str">
        <f>'9-Other Sectors'!A21</f>
        <v>Q9.1.1_O13</v>
      </c>
      <c r="C16" s="14" t="str">
        <f>LEFT('9-Other Sectors'!E$8,FIND("(Q",'9-Other Sectors'!E$8)-2)&amp;" - "&amp;'9-Other Sectors'!G21</f>
        <v>Do federal, national, state, regional or provincial governments control at least one firm in one of the following sectors? - Wholesale trade, incl. of motor vehicles</v>
      </c>
      <c r="D16" s="11" t="str">
        <f>IF(OR('9-Other Sectors'!B21="N",'9-Other Sectors'!B21="NI"),"N",'9-Other Sectors'!C21)</f>
        <v>Q9.1.1_O9</v>
      </c>
      <c r="E16" s="14" t="s">
        <v>287</v>
      </c>
      <c r="F16" s="7" t="str">
        <f>'9-Other Sectors'!V21</f>
        <v>no</v>
      </c>
      <c r="G16" s="7" t="str">
        <f>'9-Other Sectors'!AP21</f>
        <v>.</v>
      </c>
      <c r="H16" s="7">
        <f>'9-Other Sectors'!AQ21</f>
        <v>0</v>
      </c>
      <c r="I16" s="7" t="str">
        <f t="shared" si="0"/>
        <v>.</v>
      </c>
    </row>
    <row r="17" spans="1:9" s="73" customFormat="1" ht="37.5" x14ac:dyDescent="0.25">
      <c r="A17" s="7" t="str">
        <f>'9-Other Sectors'!B22</f>
        <v>E</v>
      </c>
      <c r="B17" s="7" t="str">
        <f>'9-Other Sectors'!A22</f>
        <v>Q9.1.1_O14</v>
      </c>
      <c r="C17" s="14" t="str">
        <f>LEFT('9-Other Sectors'!E$8,FIND("(Q",'9-Other Sectors'!E$8)-2)&amp;" - "&amp;'9-Other Sectors'!G22</f>
        <v>Do federal, national, state, regional or provincial governments control at least one firm in one of the following sectors? - Accommodation, food and beverage service activities</v>
      </c>
      <c r="D17" s="11" t="str">
        <f>IF(OR('9-Other Sectors'!B22="N",'9-Other Sectors'!B22="NI"),"N",'9-Other Sectors'!C22)</f>
        <v>Q9.1.1_O11</v>
      </c>
      <c r="E17" s="14" t="s">
        <v>288</v>
      </c>
      <c r="F17" s="7" t="str">
        <f>'9-Other Sectors'!V22</f>
        <v>no</v>
      </c>
      <c r="G17" s="7" t="str">
        <f>'9-Other Sectors'!AP22</f>
        <v>.</v>
      </c>
      <c r="H17" s="7">
        <f>'9-Other Sectors'!AQ22</f>
        <v>0</v>
      </c>
      <c r="I17" s="7" t="str">
        <f t="shared" si="0"/>
        <v>.</v>
      </c>
    </row>
    <row r="18" spans="1:9" s="73" customFormat="1" ht="25" x14ac:dyDescent="0.25">
      <c r="A18" s="7" t="str">
        <f>'9-Other Sectors'!B23</f>
        <v>E</v>
      </c>
      <c r="B18" s="7" t="str">
        <f>'9-Other Sectors'!A23</f>
        <v>Q9.1.1_O15</v>
      </c>
      <c r="C18" s="14" t="str">
        <f>LEFT('9-Other Sectors'!E$8,FIND("(Q",'9-Other Sectors'!E$8)-2)&amp;" - "&amp;'9-Other Sectors'!G23</f>
        <v>Do federal, national, state, regional or provincial governments control at least one firm in one of the following sectors? - Motion picture distribution and projection</v>
      </c>
      <c r="D18" s="11" t="str">
        <f>IF(OR('9-Other Sectors'!B23="N",'9-Other Sectors'!B23="NI"),"N",'9-Other Sectors'!C23)</f>
        <v>Q9.1.1_O17</v>
      </c>
      <c r="E18" s="14" t="s">
        <v>289</v>
      </c>
      <c r="F18" s="7" t="str">
        <f>'9-Other Sectors'!V23</f>
        <v>yes</v>
      </c>
      <c r="G18" s="7" t="str">
        <f>'9-Other Sectors'!AP23</f>
        <v>.</v>
      </c>
      <c r="H18" s="7">
        <f>'9-Other Sectors'!AQ23</f>
        <v>0</v>
      </c>
      <c r="I18" s="7" t="str">
        <f t="shared" si="0"/>
        <v>.</v>
      </c>
    </row>
    <row r="19" spans="1:9" s="73" customFormat="1" ht="37.5" x14ac:dyDescent="0.25">
      <c r="A19" s="7" t="str">
        <f>'9-Other Sectors'!B24</f>
        <v>E</v>
      </c>
      <c r="B19" s="7" t="str">
        <f>'9-Other Sectors'!A24</f>
        <v>Q9.1.1_O16</v>
      </c>
      <c r="C19" s="14" t="str">
        <f>LEFT('9-Other Sectors'!E$8,FIND("(Q",'9-Other Sectors'!E$8)-2)&amp;" - "&amp;'9-Other Sectors'!G24</f>
        <v xml:space="preserve">Do federal, national, state, regional or provincial governments control at least one firm in one of the following sectors? - Financial service activities, except central banking, insurance and pension funding </v>
      </c>
      <c r="D19" s="11" t="str">
        <f>IF(OR('9-Other Sectors'!B24="N",'9-Other Sectors'!B24="NI"),"N",'9-Other Sectors'!C24)</f>
        <v>Q9.1.1_O13</v>
      </c>
      <c r="E19" s="14" t="s">
        <v>290</v>
      </c>
      <c r="F19" s="7" t="str">
        <f>'9-Other Sectors'!V24</f>
        <v>no</v>
      </c>
      <c r="G19" s="7" t="str">
        <f>'9-Other Sectors'!AP24</f>
        <v>.</v>
      </c>
      <c r="H19" s="7">
        <f>'9-Other Sectors'!AQ24</f>
        <v>0</v>
      </c>
      <c r="I19" s="7" t="str">
        <f t="shared" si="0"/>
        <v>.</v>
      </c>
    </row>
    <row r="20" spans="1:9" s="73" customFormat="1" ht="25" x14ac:dyDescent="0.25">
      <c r="A20" s="7" t="str">
        <f>'9-Other Sectors'!B25</f>
        <v>E</v>
      </c>
      <c r="B20" s="7" t="str">
        <f>'9-Other Sectors'!A25</f>
        <v>Q9.1.1_O17</v>
      </c>
      <c r="C20" s="14" t="str">
        <f>LEFT('9-Other Sectors'!E$8,FIND("(Q",'9-Other Sectors'!E$8)-2)&amp;" - "&amp;'9-Other Sectors'!G25</f>
        <v>Do federal, national, state, regional or provincial governments control at least one firm in one of the following sectors? - Gambling and betting activities</v>
      </c>
      <c r="D20" s="11" t="str">
        <f>IF(OR('9-Other Sectors'!B25="N",'9-Other Sectors'!B25="NI"),"N",'9-Other Sectors'!C25)</f>
        <v>Q9.1.1_O22</v>
      </c>
      <c r="E20" s="14" t="s">
        <v>291</v>
      </c>
      <c r="F20" s="7" t="str">
        <f>'9-Other Sectors'!V25</f>
        <v>no</v>
      </c>
      <c r="G20" s="7" t="str">
        <f>'9-Other Sectors'!AP25</f>
        <v>.</v>
      </c>
      <c r="H20" s="7">
        <f>'9-Other Sectors'!AQ25</f>
        <v>0</v>
      </c>
      <c r="I20" s="7" t="str">
        <f t="shared" si="0"/>
        <v>.</v>
      </c>
    </row>
    <row r="21" spans="1:9" s="73" customFormat="1" ht="76.5" customHeight="1" x14ac:dyDescent="0.25">
      <c r="A21" s="7" t="str">
        <f>'9-Other Sectors'!B28</f>
        <v>EC</v>
      </c>
      <c r="B21" s="7" t="str">
        <f>'9-Other Sectors'!A28</f>
        <v>Q9.1.2a_O1</v>
      </c>
      <c r="C21" s="14" t="str">
        <f>LEFT('9-Other Sectors'!E$26,FIND("(Q",'9-Other Sectors'!E$26)-2)&amp;"  "&amp;LEFT('9-Other Sectors'!G28,FIND("(Q",'9-Other Sectors'!G28)-2) &amp;" - "&amp; '9-Other Sectors'!F$27</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tobacco products</v>
      </c>
      <c r="D21" s="11" t="str">
        <f>IF(OR('9-Other Sectors'!B28="N",'9-Other Sectors'!B28="NI"),"N",'9-Other Sectors'!C28)</f>
        <v>Q9.1.2_O1</v>
      </c>
      <c r="E21" s="14" t="s">
        <v>292</v>
      </c>
      <c r="F21" s="7" t="str">
        <f>'9-Other Sectors'!V28</f>
        <v>no</v>
      </c>
      <c r="G21" s="7" t="str">
        <f>'9-Other Sectors'!AP28</f>
        <v>.</v>
      </c>
      <c r="H21" s="7">
        <f>'9-Other Sectors'!AQ28</f>
        <v>0</v>
      </c>
      <c r="I21" s="7" t="str">
        <f t="shared" si="0"/>
        <v>.</v>
      </c>
    </row>
    <row r="22" spans="1:9" s="73" customFormat="1" ht="75" x14ac:dyDescent="0.25">
      <c r="A22" s="7" t="str">
        <f>'9-Other Sectors'!B29</f>
        <v>EC</v>
      </c>
      <c r="B22" s="7" t="str">
        <f>'9-Other Sectors'!A29</f>
        <v>Q9.1.2b_O1</v>
      </c>
      <c r="C22" s="14" t="str">
        <f>LEFT('9-Other Sectors'!E$26,FIND("(Q",'9-Other Sectors'!E$26)-2)&amp;"  "&amp;LEFT('9-Other Sectors'!G29,FIND("(Q",'9-Other Sectors'!G29)-2) &amp;" - "&amp; '9-Other Sectors'!F$27</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tobacco products</v>
      </c>
      <c r="D22" s="11" t="str">
        <f>IF(OR('9-Other Sectors'!B29="N",'9-Other Sectors'!B29="NI"),"N",'9-Other Sectors'!C29)</f>
        <v>Q9.1.2_O1</v>
      </c>
      <c r="E22" s="14" t="s">
        <v>292</v>
      </c>
      <c r="F22" s="7" t="str">
        <f>'9-Other Sectors'!V29</f>
        <v>no</v>
      </c>
      <c r="G22" s="7" t="str">
        <f>'9-Other Sectors'!AP29</f>
        <v>.</v>
      </c>
      <c r="H22" s="7">
        <f>'9-Other Sectors'!AQ29</f>
        <v>0</v>
      </c>
      <c r="I22" s="7" t="str">
        <f t="shared" si="0"/>
        <v>.</v>
      </c>
    </row>
    <row r="23" spans="1:9" s="73" customFormat="1" ht="75" x14ac:dyDescent="0.25">
      <c r="A23" s="7" t="str">
        <f>'9-Other Sectors'!B30</f>
        <v>EC</v>
      </c>
      <c r="B23" s="7" t="str">
        <f>'9-Other Sectors'!A30</f>
        <v>Q9.1.2c_O1</v>
      </c>
      <c r="C23" s="14" t="str">
        <f>LEFT('9-Other Sectors'!E$26,FIND("(Q",'9-Other Sectors'!E$26)-2)&amp;"  "&amp;LEFT('9-Other Sectors'!G30,FIND("(Q",'9-Other Sectors'!G30)-2) &amp;" - "&amp; '9-Other Sectors'!F$27</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tobacco products</v>
      </c>
      <c r="D23" s="11" t="str">
        <f>IF(OR('9-Other Sectors'!B30="N",'9-Other Sectors'!B30="NI"),"N",'9-Other Sectors'!C30)</f>
        <v>Q9.1.2_O1</v>
      </c>
      <c r="E23" s="14" t="s">
        <v>292</v>
      </c>
      <c r="F23" s="7" t="str">
        <f>'9-Other Sectors'!V30</f>
        <v>no</v>
      </c>
      <c r="G23" s="7" t="str">
        <f>'9-Other Sectors'!AP30</f>
        <v>.</v>
      </c>
      <c r="H23" s="7">
        <f>'9-Other Sectors'!AQ30</f>
        <v>0</v>
      </c>
      <c r="I23" s="7" t="str">
        <f t="shared" si="0"/>
        <v>.</v>
      </c>
    </row>
    <row r="24" spans="1:9" s="73" customFormat="1" ht="75" x14ac:dyDescent="0.25">
      <c r="A24" s="7" t="str">
        <f>'9-Other Sectors'!B32</f>
        <v>EC</v>
      </c>
      <c r="B24" s="7" t="str">
        <f>'9-Other Sectors'!A32</f>
        <v>Q9.1.2a_O2</v>
      </c>
      <c r="C24" s="14" t="str">
        <f>LEFT('9-Other Sectors'!E$26,FIND("(Q",'9-Other Sectors'!E$26)-2)&amp;"  "&amp;LEFT('9-Other Sectors'!G32,FIND("(Q",'9-Other Sectors'!G32)-2) &amp; " - "&amp; '9-Other Sectors'!F$31</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refined petroleum products</v>
      </c>
      <c r="D24" s="11" t="str">
        <f>IF(OR('9-Other Sectors'!B32="N",'9-Other Sectors'!B32="NI"),"N",'9-Other Sectors'!C32)</f>
        <v>Q9.1.2_O2</v>
      </c>
      <c r="E24" s="14" t="s">
        <v>293</v>
      </c>
      <c r="F24" s="7" t="str">
        <f>'9-Other Sectors'!V32</f>
        <v>no</v>
      </c>
      <c r="G24" s="7" t="str">
        <f>'9-Other Sectors'!AP32</f>
        <v>.</v>
      </c>
      <c r="H24" s="7">
        <f>'9-Other Sectors'!AQ32</f>
        <v>0</v>
      </c>
      <c r="I24" s="7" t="str">
        <f t="shared" si="0"/>
        <v>.</v>
      </c>
    </row>
    <row r="25" spans="1:9" s="73" customFormat="1" ht="75" x14ac:dyDescent="0.25">
      <c r="A25" s="7" t="str">
        <f>'9-Other Sectors'!B33</f>
        <v>EC</v>
      </c>
      <c r="B25" s="7" t="str">
        <f>'9-Other Sectors'!A33</f>
        <v>Q9.1.2b_O2</v>
      </c>
      <c r="C25" s="14" t="str">
        <f>LEFT('9-Other Sectors'!E$26,FIND("(Q",'9-Other Sectors'!E$26)-2)&amp;"  "&amp;LEFT('9-Other Sectors'!G33,FIND("(Q",'9-Other Sectors'!G33)-2) &amp; " - "&amp; '9-Other Sectors'!F$31</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refined petroleum products</v>
      </c>
      <c r="D25" s="11" t="str">
        <f>IF(OR('9-Other Sectors'!B33="N",'9-Other Sectors'!B33="NI"),"N",'9-Other Sectors'!C33)</f>
        <v>Q9.1.2_O2</v>
      </c>
      <c r="E25" s="14" t="s">
        <v>293</v>
      </c>
      <c r="F25" s="7" t="str">
        <f>'9-Other Sectors'!V33</f>
        <v>no</v>
      </c>
      <c r="G25" s="7" t="str">
        <f>'9-Other Sectors'!AP33</f>
        <v>.</v>
      </c>
      <c r="H25" s="7">
        <f>'9-Other Sectors'!AQ33</f>
        <v>0</v>
      </c>
      <c r="I25" s="7" t="str">
        <f t="shared" si="0"/>
        <v>.</v>
      </c>
    </row>
    <row r="26" spans="1:9" s="73" customFormat="1" ht="75" x14ac:dyDescent="0.25">
      <c r="A26" s="7" t="str">
        <f>'9-Other Sectors'!B34</f>
        <v>EC</v>
      </c>
      <c r="B26" s="7" t="str">
        <f>'9-Other Sectors'!A34</f>
        <v>Q9.1.2c_O2</v>
      </c>
      <c r="C26" s="14" t="str">
        <f>LEFT('9-Other Sectors'!E$26,FIND("(Q",'9-Other Sectors'!E$26)-2)&amp;"  "&amp;LEFT('9-Other Sectors'!G34,FIND("(Q",'9-Other Sectors'!G34)-2) &amp; " - "&amp; '9-Other Sectors'!F$31</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refined petroleum products</v>
      </c>
      <c r="D26" s="11" t="str">
        <f>IF(OR('9-Other Sectors'!B34="N",'9-Other Sectors'!B34="NI"),"N",'9-Other Sectors'!C34)</f>
        <v>Q9.1.2_O2</v>
      </c>
      <c r="E26" s="14" t="s">
        <v>293</v>
      </c>
      <c r="F26" s="7" t="str">
        <f>'9-Other Sectors'!V34</f>
        <v>no</v>
      </c>
      <c r="G26" s="7" t="str">
        <f>'9-Other Sectors'!AP34</f>
        <v>.</v>
      </c>
      <c r="H26" s="7">
        <f>'9-Other Sectors'!AQ34</f>
        <v>0</v>
      </c>
      <c r="I26" s="7" t="str">
        <f t="shared" si="0"/>
        <v>.</v>
      </c>
    </row>
    <row r="27" spans="1:9" s="73" customFormat="1" ht="75" x14ac:dyDescent="0.25">
      <c r="A27" s="7" t="str">
        <f>'9-Other Sectors'!B36</f>
        <v>EC</v>
      </c>
      <c r="B27" s="7" t="str">
        <f>'9-Other Sectors'!A36</f>
        <v>Q9.1.2a_O3</v>
      </c>
      <c r="C27" s="14" t="str">
        <f>LEFT('9-Other Sectors'!E$26,FIND("(Q",'9-Other Sectors'!E$26)-2)&amp;" "&amp;LEFT('9-Other Sectors'!G36,FIND("(Q",'9-Other Sectors'!G36)-2) &amp;" - "&amp; '9-Other Sectors'!F$35</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chemicals and chemical products</v>
      </c>
      <c r="D27" s="11" t="str">
        <f>IF(OR('9-Other Sectors'!B36="N",'9-Other Sectors'!B36="NI"),"N",'9-Other Sectors'!C36)</f>
        <v>Q9.1.2_O19</v>
      </c>
      <c r="E27" s="14" t="s">
        <v>294</v>
      </c>
      <c r="F27" s="7" t="str">
        <f>'9-Other Sectors'!V36</f>
        <v>no</v>
      </c>
      <c r="G27" s="7" t="str">
        <f>'9-Other Sectors'!AP36</f>
        <v>.</v>
      </c>
      <c r="H27" s="7">
        <f>'9-Other Sectors'!AQ36</f>
        <v>0</v>
      </c>
      <c r="I27" s="7" t="str">
        <f t="shared" si="0"/>
        <v>.</v>
      </c>
    </row>
    <row r="28" spans="1:9" s="73" customFormat="1" ht="75" x14ac:dyDescent="0.25">
      <c r="A28" s="7" t="str">
        <f>'9-Other Sectors'!B37</f>
        <v>EC</v>
      </c>
      <c r="B28" s="7" t="str">
        <f>'9-Other Sectors'!A37</f>
        <v>Q9.1.2b_O3</v>
      </c>
      <c r="C28" s="14" t="str">
        <f>LEFT('9-Other Sectors'!E$26,FIND("(Q",'9-Other Sectors'!E$26)-2)&amp;" "&amp;LEFT('9-Other Sectors'!G37,FIND("(Q",'9-Other Sectors'!G37)-2) &amp;" - "&amp; '9-Other Sectors'!F$35</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chemicals and chemical products</v>
      </c>
      <c r="D28" s="11" t="str">
        <f>IF(OR('9-Other Sectors'!B37="N",'9-Other Sectors'!B37="NI"),"N",'9-Other Sectors'!C37)</f>
        <v>Q9.1.2_O19</v>
      </c>
      <c r="E28" s="14" t="s">
        <v>294</v>
      </c>
      <c r="F28" s="7" t="str">
        <f>'9-Other Sectors'!V37</f>
        <v>no</v>
      </c>
      <c r="G28" s="7" t="str">
        <f>'9-Other Sectors'!AP37</f>
        <v>.</v>
      </c>
      <c r="H28" s="7">
        <f>'9-Other Sectors'!AQ37</f>
        <v>0</v>
      </c>
      <c r="I28" s="7" t="str">
        <f t="shared" si="0"/>
        <v>.</v>
      </c>
    </row>
    <row r="29" spans="1:9" s="73" customFormat="1" ht="75" x14ac:dyDescent="0.25">
      <c r="A29" s="7" t="str">
        <f>'9-Other Sectors'!B38</f>
        <v>EC</v>
      </c>
      <c r="B29" s="7" t="str">
        <f>'9-Other Sectors'!A38</f>
        <v>Q9.1.2c_O3</v>
      </c>
      <c r="C29" s="14" t="str">
        <f>LEFT('9-Other Sectors'!E$26,FIND("(Q",'9-Other Sectors'!E$26)-2)&amp;" "&amp;LEFT('9-Other Sectors'!G38,FIND("(Q",'9-Other Sectors'!G38)-2) &amp;" - "&amp; '9-Other Sectors'!F$35</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chemicals and chemical products</v>
      </c>
      <c r="D29" s="11" t="str">
        <f>IF(OR('9-Other Sectors'!B38="N",'9-Other Sectors'!B38="NI"),"N",'9-Other Sectors'!C38)</f>
        <v>Q9.1.2_O19</v>
      </c>
      <c r="E29" s="14" t="s">
        <v>294</v>
      </c>
      <c r="F29" s="7" t="str">
        <f>'9-Other Sectors'!V38</f>
        <v>no</v>
      </c>
      <c r="G29" s="7" t="str">
        <f>'9-Other Sectors'!AP38</f>
        <v>.</v>
      </c>
      <c r="H29" s="7">
        <f>'9-Other Sectors'!AQ38</f>
        <v>0</v>
      </c>
      <c r="I29" s="7" t="str">
        <f t="shared" si="0"/>
        <v>.</v>
      </c>
    </row>
    <row r="30" spans="1:9" s="73" customFormat="1" ht="75" x14ac:dyDescent="0.25">
      <c r="A30" s="7" t="str">
        <f>'9-Other Sectors'!B40</f>
        <v>EC</v>
      </c>
      <c r="B30" s="7" t="str">
        <f>'9-Other Sectors'!A40</f>
        <v>Q9.1.2a_O4</v>
      </c>
      <c r="C30" s="14" t="str">
        <f>LEFT('9-Other Sectors'!E$26,FIND("(Q",'9-Other Sectors'!E$26)-2)&amp;"  "&amp;LEFT('9-Other Sectors'!G40,FIND("(Q",'9-Other Sectors'!G40)-2) &amp;" - "&amp; '9-Other Sectors'!F$39</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pharmaceuticals, medicinal chemical and botanical products</v>
      </c>
      <c r="D30" s="11" t="str">
        <f>IF(OR('9-Other Sectors'!B40="N",'9-Other Sectors'!B40="NI"),"N",'9-Other Sectors'!C40)</f>
        <v>Q9.1.2_O18</v>
      </c>
      <c r="E30" s="14" t="s">
        <v>295</v>
      </c>
      <c r="F30" s="7" t="str">
        <f>'9-Other Sectors'!V40</f>
        <v>no</v>
      </c>
      <c r="G30" s="7" t="str">
        <f>'9-Other Sectors'!AP40</f>
        <v>.</v>
      </c>
      <c r="H30" s="7">
        <f>'9-Other Sectors'!AQ40</f>
        <v>0</v>
      </c>
      <c r="I30" s="7" t="str">
        <f t="shared" si="0"/>
        <v>.</v>
      </c>
    </row>
    <row r="31" spans="1:9" s="73" customFormat="1" ht="75" x14ac:dyDescent="0.25">
      <c r="A31" s="7" t="str">
        <f>'9-Other Sectors'!B41</f>
        <v>EC</v>
      </c>
      <c r="B31" s="7" t="str">
        <f>'9-Other Sectors'!A41</f>
        <v>Q9.1.2b_O4</v>
      </c>
      <c r="C31" s="14" t="str">
        <f>LEFT('9-Other Sectors'!E$26,FIND("(Q",'9-Other Sectors'!E$26)-2)&amp;"  "&amp;LEFT('9-Other Sectors'!G41,FIND("(Q",'9-Other Sectors'!G41)-2) &amp;" - "&amp; '9-Other Sectors'!F$39</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pharmaceuticals, medicinal chemical and botanical products</v>
      </c>
      <c r="D31" s="11" t="str">
        <f>IF(OR('9-Other Sectors'!B41="N",'9-Other Sectors'!B41="NI"),"N",'9-Other Sectors'!C41)</f>
        <v>Q9.1.2_O18</v>
      </c>
      <c r="E31" s="14" t="s">
        <v>295</v>
      </c>
      <c r="F31" s="7" t="str">
        <f>'9-Other Sectors'!V41</f>
        <v>no</v>
      </c>
      <c r="G31" s="7" t="str">
        <f>'9-Other Sectors'!AP41</f>
        <v>.</v>
      </c>
      <c r="H31" s="7">
        <f>'9-Other Sectors'!AQ41</f>
        <v>0</v>
      </c>
      <c r="I31" s="7" t="str">
        <f t="shared" si="0"/>
        <v>.</v>
      </c>
    </row>
    <row r="32" spans="1:9" s="73" customFormat="1" ht="75" x14ac:dyDescent="0.25">
      <c r="A32" s="7" t="str">
        <f>'9-Other Sectors'!B42</f>
        <v>EC</v>
      </c>
      <c r="B32" s="7" t="str">
        <f>'9-Other Sectors'!A42</f>
        <v>Q9.1.2c_O4</v>
      </c>
      <c r="C32" s="14" t="str">
        <f>LEFT('9-Other Sectors'!E$26,FIND("(Q",'9-Other Sectors'!E$26)-2)&amp;"  "&amp;LEFT('9-Other Sectors'!G42,FIND("(Q",'9-Other Sectors'!G42)-2) &amp;" - "&amp; '9-Other Sectors'!F$39</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pharmaceuticals, medicinal chemical and botanical products</v>
      </c>
      <c r="D32" s="11" t="str">
        <f>IF(OR('9-Other Sectors'!B42="N",'9-Other Sectors'!B42="NI"),"N",'9-Other Sectors'!C42)</f>
        <v>Q9.1.2_O18</v>
      </c>
      <c r="E32" s="14" t="s">
        <v>295</v>
      </c>
      <c r="F32" s="7" t="str">
        <f>'9-Other Sectors'!V42</f>
        <v>no</v>
      </c>
      <c r="G32" s="7" t="str">
        <f>'9-Other Sectors'!AP42</f>
        <v>.</v>
      </c>
      <c r="H32" s="7">
        <f>'9-Other Sectors'!AQ42</f>
        <v>0</v>
      </c>
      <c r="I32" s="7" t="str">
        <f t="shared" si="0"/>
        <v>.</v>
      </c>
    </row>
    <row r="33" spans="1:9" s="73" customFormat="1" ht="75" x14ac:dyDescent="0.25">
      <c r="A33" s="7" t="str">
        <f>'9-Other Sectors'!B44</f>
        <v>EC</v>
      </c>
      <c r="B33" s="7" t="str">
        <f>'9-Other Sectors'!A44</f>
        <v>Q9.1.2a_O5</v>
      </c>
      <c r="C33" s="14" t="str">
        <f>LEFT('9-Other Sectors'!E$26,FIND("(Q",'9-Other Sectors'!E$26)-2)&amp;" "&amp;LEFT('9-Other Sectors'!G44,FIND("(Q",'9-Other Sectors'!G44)-2) &amp;" - "&amp;'9-Other Sectors'!F$43</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basic metals</v>
      </c>
      <c r="D33" s="11" t="str">
        <f>IF(OR('9-Other Sectors'!B44="N",'9-Other Sectors'!B44="NI"),"N",'9-Other Sectors'!C44)</f>
        <v>Q9.1.2_O3</v>
      </c>
      <c r="E33" s="14" t="s">
        <v>296</v>
      </c>
      <c r="F33" s="7" t="str">
        <f>'9-Other Sectors'!V44</f>
        <v>no</v>
      </c>
      <c r="G33" s="7" t="str">
        <f>'9-Other Sectors'!AP44</f>
        <v>.</v>
      </c>
      <c r="H33" s="7">
        <f>'9-Other Sectors'!AQ44</f>
        <v>0</v>
      </c>
      <c r="I33" s="7" t="str">
        <f t="shared" si="0"/>
        <v>.</v>
      </c>
    </row>
    <row r="34" spans="1:9" s="73" customFormat="1" ht="75" x14ac:dyDescent="0.25">
      <c r="A34" s="7" t="str">
        <f>'9-Other Sectors'!B45</f>
        <v>EC</v>
      </c>
      <c r="B34" s="7" t="str">
        <f>'9-Other Sectors'!A45</f>
        <v>Q9.1.2b_O5</v>
      </c>
      <c r="C34" s="14" t="str">
        <f>LEFT('9-Other Sectors'!E$26,FIND("(Q",'9-Other Sectors'!E$26)-2)&amp;" "&amp;LEFT('9-Other Sectors'!G45,FIND("(Q",'9-Other Sectors'!G45)-2) &amp;" - "&amp;'9-Other Sectors'!F$43</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basic metals</v>
      </c>
      <c r="D34" s="11" t="str">
        <f>IF(OR('9-Other Sectors'!B45="N",'9-Other Sectors'!B45="NI"),"N",'9-Other Sectors'!C45)</f>
        <v>Q9.1.2_O3</v>
      </c>
      <c r="E34" s="14" t="s">
        <v>296</v>
      </c>
      <c r="F34" s="7" t="str">
        <f>'9-Other Sectors'!V45</f>
        <v>no</v>
      </c>
      <c r="G34" s="7" t="str">
        <f>'9-Other Sectors'!AP45</f>
        <v>.</v>
      </c>
      <c r="H34" s="7">
        <f>'9-Other Sectors'!AQ45</f>
        <v>0</v>
      </c>
      <c r="I34" s="7" t="str">
        <f t="shared" si="0"/>
        <v>.</v>
      </c>
    </row>
    <row r="35" spans="1:9" s="73" customFormat="1" ht="75" x14ac:dyDescent="0.25">
      <c r="A35" s="7" t="str">
        <f>'9-Other Sectors'!B46</f>
        <v>EC</v>
      </c>
      <c r="B35" s="7" t="str">
        <f>'9-Other Sectors'!A46</f>
        <v>Q9.1.2c_O5</v>
      </c>
      <c r="C35" s="14" t="str">
        <f>LEFT('9-Other Sectors'!E$26,FIND("(Q",'9-Other Sectors'!E$26)-2)&amp;" "&amp;LEFT('9-Other Sectors'!G46,FIND("(Q",'9-Other Sectors'!G46)-2) &amp;" - "&amp;'9-Other Sectors'!F$43</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basic metals</v>
      </c>
      <c r="D35" s="11" t="str">
        <f>IF(OR('9-Other Sectors'!B46="N",'9-Other Sectors'!B46="NI"),"N",'9-Other Sectors'!C46)</f>
        <v>Q9.1.2_O3</v>
      </c>
      <c r="E35" s="14" t="s">
        <v>296</v>
      </c>
      <c r="F35" s="7" t="str">
        <f>'9-Other Sectors'!V46</f>
        <v>no</v>
      </c>
      <c r="G35" s="7" t="str">
        <f>'9-Other Sectors'!AP46</f>
        <v>.</v>
      </c>
      <c r="H35" s="7">
        <f>'9-Other Sectors'!AQ46</f>
        <v>0</v>
      </c>
      <c r="I35" s="7" t="str">
        <f t="shared" si="0"/>
        <v>.</v>
      </c>
    </row>
    <row r="36" spans="1:9" s="73" customFormat="1" ht="75" x14ac:dyDescent="0.25">
      <c r="A36" s="7" t="str">
        <f>'9-Other Sectors'!B48</f>
        <v>EC</v>
      </c>
      <c r="B36" s="7" t="str">
        <f>'9-Other Sectors'!A48</f>
        <v>Q9.1.2a_O6</v>
      </c>
      <c r="C36" s="14" t="str">
        <f>LEFT('9-Other Sectors'!E$26,FIND("(Q",'9-Other Sectors'!E$26)-2)&amp;"  "&amp;LEFT('9-Other Sectors'!G48,FIND("(Q",'9-Other Sectors'!G48)-2) &amp;" - "&amp; '9-Other Sectors'!F$47</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fabricated metal products, machinery and equipment</v>
      </c>
      <c r="D36" s="11" t="str">
        <f>IF(OR('9-Other Sectors'!B48="N",'9-Other Sectors'!B48="NI"),"N",'9-Other Sectors'!C48)</f>
        <v>Q9.1.2_O4</v>
      </c>
      <c r="E36" s="14" t="s">
        <v>297</v>
      </c>
      <c r="F36" s="7" t="str">
        <f>'9-Other Sectors'!V48</f>
        <v>no</v>
      </c>
      <c r="G36" s="7" t="str">
        <f>'9-Other Sectors'!AP48</f>
        <v>.</v>
      </c>
      <c r="H36" s="7">
        <f>'9-Other Sectors'!AQ48</f>
        <v>0</v>
      </c>
      <c r="I36" s="7" t="str">
        <f t="shared" si="0"/>
        <v>.</v>
      </c>
    </row>
    <row r="37" spans="1:9" s="73" customFormat="1" ht="75" x14ac:dyDescent="0.25">
      <c r="A37" s="7" t="str">
        <f>'9-Other Sectors'!B49</f>
        <v>EC</v>
      </c>
      <c r="B37" s="7" t="str">
        <f>'9-Other Sectors'!A49</f>
        <v>Q9.1.2b_O6</v>
      </c>
      <c r="C37" s="14" t="str">
        <f>LEFT('9-Other Sectors'!E$26,FIND("(Q",'9-Other Sectors'!E$26)-2)&amp;"  "&amp;LEFT('9-Other Sectors'!G49,FIND("(Q",'9-Other Sectors'!G49)-2) &amp;" - "&amp; '9-Other Sectors'!F$47</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fabricated metal products, machinery and equipment</v>
      </c>
      <c r="D37" s="11" t="str">
        <f>IF(OR('9-Other Sectors'!B49="N",'9-Other Sectors'!B49="NI"),"N",'9-Other Sectors'!C49)</f>
        <v>Q9.1.2_O4</v>
      </c>
      <c r="E37" s="14" t="s">
        <v>297</v>
      </c>
      <c r="F37" s="7" t="str">
        <f>'9-Other Sectors'!V49</f>
        <v>no</v>
      </c>
      <c r="G37" s="7" t="str">
        <f>'9-Other Sectors'!AP49</f>
        <v>.</v>
      </c>
      <c r="H37" s="7">
        <f>'9-Other Sectors'!AQ49</f>
        <v>0</v>
      </c>
      <c r="I37" s="7" t="str">
        <f t="shared" si="0"/>
        <v>.</v>
      </c>
    </row>
    <row r="38" spans="1:9" s="73" customFormat="1" ht="75" x14ac:dyDescent="0.25">
      <c r="A38" s="7" t="str">
        <f>'9-Other Sectors'!B50</f>
        <v>EC</v>
      </c>
      <c r="B38" s="7" t="str">
        <f>'9-Other Sectors'!A50</f>
        <v>Q9.1.2c_O6</v>
      </c>
      <c r="C38" s="14" t="str">
        <f>LEFT('9-Other Sectors'!E$26,FIND("(Q",'9-Other Sectors'!E$26)-2)&amp;"  "&amp;LEFT('9-Other Sectors'!G50,FIND("(Q",'9-Other Sectors'!G50)-2) &amp;" - "&amp; '9-Other Sectors'!F$47</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fabricated metal products, machinery and equipment</v>
      </c>
      <c r="D38" s="11" t="str">
        <f>IF(OR('9-Other Sectors'!B50="N",'9-Other Sectors'!B50="NI"),"N",'9-Other Sectors'!C50)</f>
        <v>Q9.1.2_O4</v>
      </c>
      <c r="E38" s="14" t="s">
        <v>297</v>
      </c>
      <c r="F38" s="7" t="str">
        <f>'9-Other Sectors'!V50</f>
        <v>no</v>
      </c>
      <c r="G38" s="7" t="str">
        <f>'9-Other Sectors'!AP50</f>
        <v>.</v>
      </c>
      <c r="H38" s="7">
        <f>'9-Other Sectors'!AQ50</f>
        <v>0</v>
      </c>
      <c r="I38" s="7" t="str">
        <f t="shared" si="0"/>
        <v>.</v>
      </c>
    </row>
    <row r="39" spans="1:9" s="73" customFormat="1" ht="75" x14ac:dyDescent="0.25">
      <c r="A39" s="7" t="str">
        <f>'9-Other Sectors'!B52</f>
        <v>EC</v>
      </c>
      <c r="B39" s="7" t="str">
        <f>'9-Other Sectors'!A52</f>
        <v>Q9.1.2a_O7</v>
      </c>
      <c r="C39" s="14" t="str">
        <f>LEFT('9-Other Sectors'!E$26,FIND("(Q",'9-Other Sectors'!E$26)-2)&amp;" "&amp;LEFT('9-Other Sectors'!G52,FIND("(Q",'9-Other Sectors'!G52)-2) &amp;" - "&amp; '9-Other Sectors'!F$51</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computer, electronic and optical products</v>
      </c>
      <c r="D39" s="11" t="str">
        <f>IF(OR('9-Other Sectors'!B52="N",'9-Other Sectors'!B52="NI"),"N",'9-Other Sectors'!C52)</f>
        <v>Q9.1.2_O20</v>
      </c>
      <c r="E39" s="14" t="s">
        <v>298</v>
      </c>
      <c r="F39" s="7" t="str">
        <f>'9-Other Sectors'!V52</f>
        <v>no</v>
      </c>
      <c r="G39" s="7" t="str">
        <f>'9-Other Sectors'!AP52</f>
        <v>.</v>
      </c>
      <c r="H39" s="7">
        <f>'9-Other Sectors'!AQ52</f>
        <v>0</v>
      </c>
      <c r="I39" s="7" t="str">
        <f t="shared" si="0"/>
        <v>.</v>
      </c>
    </row>
    <row r="40" spans="1:9" s="73" customFormat="1" ht="75" x14ac:dyDescent="0.25">
      <c r="A40" s="7" t="str">
        <f>'9-Other Sectors'!B53</f>
        <v>EC</v>
      </c>
      <c r="B40" s="7" t="str">
        <f>'9-Other Sectors'!A53</f>
        <v>Q9.1.2b_O7</v>
      </c>
      <c r="C40" s="14" t="str">
        <f>LEFT('9-Other Sectors'!E$26,FIND("(Q",'9-Other Sectors'!E$26)-2)&amp;" "&amp;LEFT('9-Other Sectors'!G53,FIND("(Q",'9-Other Sectors'!G53)-2) &amp;" - "&amp; '9-Other Sectors'!F$51</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computer, electronic and optical products</v>
      </c>
      <c r="D40" s="11" t="str">
        <f>IF(OR('9-Other Sectors'!B53="N",'9-Other Sectors'!B53="NI"),"N",'9-Other Sectors'!C53)</f>
        <v>Q9.1.2_O20</v>
      </c>
      <c r="E40" s="14" t="s">
        <v>298</v>
      </c>
      <c r="F40" s="7" t="str">
        <f>'9-Other Sectors'!V53</f>
        <v>no</v>
      </c>
      <c r="G40" s="7" t="str">
        <f>'9-Other Sectors'!AP53</f>
        <v>.</v>
      </c>
      <c r="H40" s="7">
        <f>'9-Other Sectors'!AQ53</f>
        <v>0</v>
      </c>
      <c r="I40" s="7" t="str">
        <f t="shared" si="0"/>
        <v>.</v>
      </c>
    </row>
    <row r="41" spans="1:9" s="73" customFormat="1" ht="75" x14ac:dyDescent="0.25">
      <c r="A41" s="7" t="str">
        <f>'9-Other Sectors'!B54</f>
        <v>EC</v>
      </c>
      <c r="B41" s="7" t="str">
        <f>'9-Other Sectors'!A54</f>
        <v>Q9.1.2c_O7</v>
      </c>
      <c r="C41" s="14" t="str">
        <f>LEFT('9-Other Sectors'!E$26,FIND("(Q",'9-Other Sectors'!E$26)-2)&amp;" "&amp;LEFT('9-Other Sectors'!G54,FIND("(Q",'9-Other Sectors'!G54)-2) &amp;" - "&amp; '9-Other Sectors'!F$51</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computer, electronic and optical products</v>
      </c>
      <c r="D41" s="11" t="str">
        <f>IF(OR('9-Other Sectors'!B54="N",'9-Other Sectors'!B54="NI"),"N",'9-Other Sectors'!C54)</f>
        <v>Q9.1.2_O20</v>
      </c>
      <c r="E41" s="14" t="s">
        <v>298</v>
      </c>
      <c r="F41" s="7" t="str">
        <f>'9-Other Sectors'!V54</f>
        <v>no</v>
      </c>
      <c r="G41" s="7" t="str">
        <f>'9-Other Sectors'!AP54</f>
        <v>.</v>
      </c>
      <c r="H41" s="7">
        <f>'9-Other Sectors'!AQ54</f>
        <v>0</v>
      </c>
      <c r="I41" s="7" t="str">
        <f t="shared" si="0"/>
        <v>.</v>
      </c>
    </row>
    <row r="42" spans="1:9" s="73" customFormat="1" ht="75" x14ac:dyDescent="0.25">
      <c r="A42" s="7" t="str">
        <f>'9-Other Sectors'!B56</f>
        <v>EC</v>
      </c>
      <c r="B42" s="7" t="str">
        <f>'9-Other Sectors'!A56</f>
        <v>Q9.1.2a_O8</v>
      </c>
      <c r="C42" s="14" t="str">
        <f>LEFT('9-Other Sectors'!E$26,FIND("(Q",'9-Other Sectors'!E$26)-2)&amp;" "&amp;LEFT('9-Other Sectors'!G56,FIND("(Q",'9-Other Sectors'!G56)-2) &amp;" - "&amp; '9-Other Sectors'!F$55</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motor vehicles and their parts and accessories</v>
      </c>
      <c r="D42" s="11" t="str">
        <f>IF(OR('9-Other Sectors'!B56="N",'9-Other Sectors'!B56="NI"),"N",'9-Other Sectors'!C56)</f>
        <v>Q9.1.2_O21</v>
      </c>
      <c r="E42" s="14" t="s">
        <v>299</v>
      </c>
      <c r="F42" s="7" t="str">
        <f>'9-Other Sectors'!V56</f>
        <v>no</v>
      </c>
      <c r="G42" s="7" t="str">
        <f>'9-Other Sectors'!AP56</f>
        <v>.</v>
      </c>
      <c r="H42" s="7">
        <f>'9-Other Sectors'!AQ56</f>
        <v>0</v>
      </c>
      <c r="I42" s="7" t="str">
        <f t="shared" si="0"/>
        <v>.</v>
      </c>
    </row>
    <row r="43" spans="1:9" s="73" customFormat="1" ht="75" x14ac:dyDescent="0.25">
      <c r="A43" s="7" t="str">
        <f>'9-Other Sectors'!B57</f>
        <v>EC</v>
      </c>
      <c r="B43" s="7" t="str">
        <f>'9-Other Sectors'!A57</f>
        <v>Q9.1.2b_O8</v>
      </c>
      <c r="C43" s="14" t="str">
        <f>LEFT('9-Other Sectors'!E$26,FIND("(Q",'9-Other Sectors'!E$26)-2)&amp;" "&amp;LEFT('9-Other Sectors'!G57,FIND("(Q",'9-Other Sectors'!G57)-2) &amp;" - "&amp; '9-Other Sectors'!F$55</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motor vehicles and their parts and accessories</v>
      </c>
      <c r="D43" s="11" t="str">
        <f>IF(OR('9-Other Sectors'!B57="N",'9-Other Sectors'!B57="NI"),"N",'9-Other Sectors'!C57)</f>
        <v>Q9.1.2_O21</v>
      </c>
      <c r="E43" s="14" t="s">
        <v>299</v>
      </c>
      <c r="F43" s="7" t="str">
        <f>'9-Other Sectors'!V57</f>
        <v>no</v>
      </c>
      <c r="G43" s="7" t="str">
        <f>'9-Other Sectors'!AP57</f>
        <v>.</v>
      </c>
      <c r="H43" s="7">
        <f>'9-Other Sectors'!AQ57</f>
        <v>0</v>
      </c>
      <c r="I43" s="7" t="str">
        <f t="shared" si="0"/>
        <v>.</v>
      </c>
    </row>
    <row r="44" spans="1:9" s="73" customFormat="1" ht="75" x14ac:dyDescent="0.25">
      <c r="A44" s="7" t="str">
        <f>'9-Other Sectors'!B58</f>
        <v>EC</v>
      </c>
      <c r="B44" s="7" t="str">
        <f>'9-Other Sectors'!A58</f>
        <v>Q9.1.2c_O8</v>
      </c>
      <c r="C44" s="14" t="str">
        <f>LEFT('9-Other Sectors'!E$26,FIND("(Q",'9-Other Sectors'!E$26)-2)&amp;" "&amp;LEFT('9-Other Sectors'!G58,FIND("(Q",'9-Other Sectors'!G58)-2) &amp;" - "&amp; '9-Other Sectors'!F$55</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motor vehicles and their parts and accessories</v>
      </c>
      <c r="D44" s="11" t="str">
        <f>IF(OR('9-Other Sectors'!B58="N",'9-Other Sectors'!B58="NI"),"N",'9-Other Sectors'!C58)</f>
        <v>Q9.1.2_O21</v>
      </c>
      <c r="E44" s="14" t="s">
        <v>299</v>
      </c>
      <c r="F44" s="7" t="str">
        <f>'9-Other Sectors'!V58</f>
        <v>no</v>
      </c>
      <c r="G44" s="7" t="str">
        <f>'9-Other Sectors'!AP58</f>
        <v>.</v>
      </c>
      <c r="H44" s="7">
        <f>'9-Other Sectors'!AQ58</f>
        <v>0</v>
      </c>
      <c r="I44" s="7" t="str">
        <f t="shared" si="0"/>
        <v>.</v>
      </c>
    </row>
    <row r="45" spans="1:9" s="73" customFormat="1" ht="75" x14ac:dyDescent="0.25">
      <c r="A45" s="7" t="str">
        <f>'9-Other Sectors'!B60</f>
        <v>EC</v>
      </c>
      <c r="B45" s="7" t="str">
        <f>'9-Other Sectors'!A60</f>
        <v>Q9.1.2a_O9</v>
      </c>
      <c r="C45" s="14" t="str">
        <f>LEFT('9-Other Sectors'!E$26,FIND("(Q",'9-Other Sectors'!E$26)-2)&amp;" "&amp;LEFT('9-Other Sectors'!G60,FIND("(Q",'9-Other Sectors'!G60)-2) &amp;" - "&amp;'9-Other Sectors'!F$59</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Building and repairing of ships and boats</v>
      </c>
      <c r="D45" s="11" t="str">
        <f>IF(OR('9-Other Sectors'!B60="N",'9-Other Sectors'!B60="NI"),"N",'9-Other Sectors'!C60)</f>
        <v>Q9.1.2_O5</v>
      </c>
      <c r="E45" s="14" t="s">
        <v>300</v>
      </c>
      <c r="F45" s="7" t="str">
        <f>'9-Other Sectors'!V60</f>
        <v>no</v>
      </c>
      <c r="G45" s="7" t="str">
        <f>'9-Other Sectors'!AP60</f>
        <v>.</v>
      </c>
      <c r="H45" s="7">
        <f>'9-Other Sectors'!AQ60</f>
        <v>0</v>
      </c>
      <c r="I45" s="7" t="str">
        <f t="shared" si="0"/>
        <v>.</v>
      </c>
    </row>
    <row r="46" spans="1:9" s="73" customFormat="1" ht="75" x14ac:dyDescent="0.25">
      <c r="A46" s="7" t="str">
        <f>'9-Other Sectors'!B61</f>
        <v>EC</v>
      </c>
      <c r="B46" s="7" t="str">
        <f>'9-Other Sectors'!A61</f>
        <v>Q9.1.2b_O9</v>
      </c>
      <c r="C46" s="14" t="str">
        <f>LEFT('9-Other Sectors'!E$26,FIND("(Q",'9-Other Sectors'!E$26)-2)&amp;" "&amp;LEFT('9-Other Sectors'!G61,FIND("(Q",'9-Other Sectors'!G61)-2) &amp;" - "&amp;'9-Other Sectors'!F$59</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Building and repairing of ships and boats</v>
      </c>
      <c r="D46" s="11" t="str">
        <f>IF(OR('9-Other Sectors'!B61="N",'9-Other Sectors'!B61="NI"),"N",'9-Other Sectors'!C61)</f>
        <v>Q9.1.2_O5</v>
      </c>
      <c r="E46" s="14" t="s">
        <v>300</v>
      </c>
      <c r="F46" s="7" t="str">
        <f>'9-Other Sectors'!V61</f>
        <v>no</v>
      </c>
      <c r="G46" s="7" t="str">
        <f>'9-Other Sectors'!AP61</f>
        <v>.</v>
      </c>
      <c r="H46" s="7">
        <f>'9-Other Sectors'!AQ61</f>
        <v>0</v>
      </c>
      <c r="I46" s="7" t="str">
        <f t="shared" si="0"/>
        <v>.</v>
      </c>
    </row>
    <row r="47" spans="1:9" s="73" customFormat="1" ht="75" x14ac:dyDescent="0.25">
      <c r="A47" s="7" t="str">
        <f>'9-Other Sectors'!B62</f>
        <v>EC</v>
      </c>
      <c r="B47" s="7" t="str">
        <f>'9-Other Sectors'!A62</f>
        <v>Q9.1.2c_O9</v>
      </c>
      <c r="C47" s="14" t="str">
        <f>LEFT('9-Other Sectors'!E$26,FIND("(Q",'9-Other Sectors'!E$26)-2)&amp;" "&amp;LEFT('9-Other Sectors'!G62,FIND("(Q",'9-Other Sectors'!G62)-2) &amp;" - "&amp;'9-Other Sectors'!F$59</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Building and repairing of ships and boats</v>
      </c>
      <c r="D47" s="11" t="str">
        <f>IF(OR('9-Other Sectors'!B62="N",'9-Other Sectors'!B62="NI"),"N",'9-Other Sectors'!C62)</f>
        <v>Q9.1.2_O5</v>
      </c>
      <c r="E47" s="14" t="s">
        <v>300</v>
      </c>
      <c r="F47" s="7" t="str">
        <f>'9-Other Sectors'!V62</f>
        <v>no</v>
      </c>
      <c r="G47" s="7" t="str">
        <f>'9-Other Sectors'!AP62</f>
        <v>.</v>
      </c>
      <c r="H47" s="7">
        <f>'9-Other Sectors'!AQ62</f>
        <v>0</v>
      </c>
      <c r="I47" s="7" t="str">
        <f t="shared" si="0"/>
        <v>.</v>
      </c>
    </row>
    <row r="48" spans="1:9" s="73" customFormat="1" ht="75" x14ac:dyDescent="0.25">
      <c r="A48" s="7" t="str">
        <f>'9-Other Sectors'!B64</f>
        <v>EC</v>
      </c>
      <c r="B48" s="7" t="str">
        <f>'9-Other Sectors'!A64</f>
        <v>Q9.1.2a_O10</v>
      </c>
      <c r="C48" s="14" t="str">
        <f>LEFT('9-Other Sectors'!E$26,FIND("(Q",'9-Other Sectors'!E$26)-2)&amp;" "&amp;LEFT('9-Other Sectors'!G64,FIND("(Q",'9-Other Sectors'!G64)-2) &amp;" - "&amp;'9-Other Sectors'!F$63</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railway and tramway locomotives and rolling stock</v>
      </c>
      <c r="D48" s="11" t="str">
        <f>IF(OR('9-Other Sectors'!B64="N",'9-Other Sectors'!B64="NI"),"N",'9-Other Sectors'!C64)</f>
        <v>Q9.1.2_O6</v>
      </c>
      <c r="E48" s="14" t="s">
        <v>301</v>
      </c>
      <c r="F48" s="7" t="str">
        <f>'9-Other Sectors'!V64</f>
        <v>no</v>
      </c>
      <c r="G48" s="7" t="str">
        <f>'9-Other Sectors'!AP64</f>
        <v>.</v>
      </c>
      <c r="H48" s="7">
        <f>'9-Other Sectors'!AQ64</f>
        <v>0</v>
      </c>
      <c r="I48" s="7" t="str">
        <f t="shared" si="0"/>
        <v>.</v>
      </c>
    </row>
    <row r="49" spans="1:9" s="73" customFormat="1" ht="75" x14ac:dyDescent="0.25">
      <c r="A49" s="7" t="str">
        <f>'9-Other Sectors'!B65</f>
        <v>EC</v>
      </c>
      <c r="B49" s="7" t="str">
        <f>'9-Other Sectors'!A65</f>
        <v>Q9.1.2b_O10</v>
      </c>
      <c r="C49" s="14" t="str">
        <f>LEFT('9-Other Sectors'!E$26,FIND("(Q",'9-Other Sectors'!E$26)-2)&amp;" "&amp;LEFT('9-Other Sectors'!G65,FIND("(Q",'9-Other Sectors'!G65)-2) &amp;" - "&amp;'9-Other Sectors'!F$63</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railway and tramway locomotives and rolling stock</v>
      </c>
      <c r="D49" s="11" t="str">
        <f>IF(OR('9-Other Sectors'!B65="N",'9-Other Sectors'!B65="NI"),"N",'9-Other Sectors'!C65)</f>
        <v>Q9.1.2_O6</v>
      </c>
      <c r="E49" s="14" t="s">
        <v>301</v>
      </c>
      <c r="F49" s="7" t="str">
        <f>'9-Other Sectors'!V65</f>
        <v>no</v>
      </c>
      <c r="G49" s="7" t="str">
        <f>'9-Other Sectors'!AP65</f>
        <v>.</v>
      </c>
      <c r="H49" s="7">
        <f>'9-Other Sectors'!AQ65</f>
        <v>0</v>
      </c>
      <c r="I49" s="7" t="str">
        <f t="shared" si="0"/>
        <v>.</v>
      </c>
    </row>
    <row r="50" spans="1:9" s="73" customFormat="1" ht="75" x14ac:dyDescent="0.25">
      <c r="A50" s="7" t="str">
        <f>'9-Other Sectors'!B66</f>
        <v>EC</v>
      </c>
      <c r="B50" s="7" t="str">
        <f>'9-Other Sectors'!A66</f>
        <v>Q9.1.2c_O10</v>
      </c>
      <c r="C50" s="14" t="str">
        <f>LEFT('9-Other Sectors'!E$26,FIND("(Q",'9-Other Sectors'!E$26)-2)&amp;" "&amp;LEFT('9-Other Sectors'!G66,FIND("(Q",'9-Other Sectors'!G66)-2) &amp;" - "&amp;'9-Other Sectors'!F$63</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railway and tramway locomotives and rolling stock</v>
      </c>
      <c r="D50" s="11" t="str">
        <f>IF(OR('9-Other Sectors'!B66="N",'9-Other Sectors'!B66="NI"),"N",'9-Other Sectors'!C66)</f>
        <v>Q9.1.2_O6</v>
      </c>
      <c r="E50" s="14" t="s">
        <v>301</v>
      </c>
      <c r="F50" s="7" t="str">
        <f>'9-Other Sectors'!V66</f>
        <v>no</v>
      </c>
      <c r="G50" s="7" t="str">
        <f>'9-Other Sectors'!AP66</f>
        <v>.</v>
      </c>
      <c r="H50" s="7">
        <f>'9-Other Sectors'!AQ66</f>
        <v>0</v>
      </c>
      <c r="I50" s="7" t="str">
        <f t="shared" si="0"/>
        <v>.</v>
      </c>
    </row>
    <row r="51" spans="1:9" s="73" customFormat="1" ht="75" x14ac:dyDescent="0.25">
      <c r="A51" s="7" t="str">
        <f>'9-Other Sectors'!B68</f>
        <v>EC</v>
      </c>
      <c r="B51" s="7" t="str">
        <f>'9-Other Sectors'!A68</f>
        <v>Q9.1.2a_O11</v>
      </c>
      <c r="C51" s="14" t="str">
        <f>LEFT('9-Other Sectors'!E$26,FIND("(Q",'9-Other Sectors'!E$26)-2)&amp;" "&amp;LEFT('9-Other Sectors'!G68,FIND("(Q",'9-Other Sectors'!G68)-2)&amp;" - "&amp; '9-Other Sectors'!F$67</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Manufacture of aircraft and spacecraft</v>
      </c>
      <c r="D51" s="11" t="str">
        <f>IF(OR('9-Other Sectors'!B68="N",'9-Other Sectors'!B68="NI"),"N",'9-Other Sectors'!C68)</f>
        <v>Q9.1.2_O7</v>
      </c>
      <c r="E51" s="14" t="s">
        <v>302</v>
      </c>
      <c r="F51" s="7" t="str">
        <f>'9-Other Sectors'!V68</f>
        <v>no</v>
      </c>
      <c r="G51" s="7" t="str">
        <f>'9-Other Sectors'!AP68</f>
        <v>.</v>
      </c>
      <c r="H51" s="7">
        <f>'9-Other Sectors'!AQ68</f>
        <v>0</v>
      </c>
      <c r="I51" s="7" t="str">
        <f t="shared" si="0"/>
        <v>.</v>
      </c>
    </row>
    <row r="52" spans="1:9" s="73" customFormat="1" ht="75" x14ac:dyDescent="0.25">
      <c r="A52" s="7" t="str">
        <f>'9-Other Sectors'!B69</f>
        <v>EC</v>
      </c>
      <c r="B52" s="7" t="str">
        <f>'9-Other Sectors'!A69</f>
        <v>Q9.1.2b_O11</v>
      </c>
      <c r="C52" s="14" t="str">
        <f>LEFT('9-Other Sectors'!E$26,FIND("(Q",'9-Other Sectors'!E$26)-2)&amp;" "&amp;LEFT('9-Other Sectors'!G69,FIND("(Q",'9-Other Sectors'!G69)-2)&amp;" - "&amp; '9-Other Sectors'!F$67</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Manufacture of aircraft and spacecraft</v>
      </c>
      <c r="D52" s="11" t="str">
        <f>IF(OR('9-Other Sectors'!B69="N",'9-Other Sectors'!B69="NI"),"N",'9-Other Sectors'!C69)</f>
        <v>Q9.1.2_O7</v>
      </c>
      <c r="E52" s="14" t="s">
        <v>302</v>
      </c>
      <c r="F52" s="7" t="str">
        <f>'9-Other Sectors'!V69</f>
        <v>no</v>
      </c>
      <c r="G52" s="7" t="str">
        <f>'9-Other Sectors'!AP69</f>
        <v>.</v>
      </c>
      <c r="H52" s="7">
        <f>'9-Other Sectors'!AQ69</f>
        <v>0</v>
      </c>
      <c r="I52" s="7" t="str">
        <f t="shared" si="0"/>
        <v>.</v>
      </c>
    </row>
    <row r="53" spans="1:9" s="73" customFormat="1" ht="75" x14ac:dyDescent="0.25">
      <c r="A53" s="7" t="str">
        <f>'9-Other Sectors'!B70</f>
        <v>EC</v>
      </c>
      <c r="B53" s="7" t="str">
        <f>'9-Other Sectors'!A70</f>
        <v>Q9.1.2c_O11</v>
      </c>
      <c r="C53" s="14" t="str">
        <f>LEFT('9-Other Sectors'!E$26,FIND("(Q",'9-Other Sectors'!E$26)-2)&amp;" "&amp;LEFT('9-Other Sectors'!G70,FIND("(Q",'9-Other Sectors'!G70)-2)&amp;" - "&amp; '9-Other Sectors'!F$67</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Manufacture of aircraft and spacecraft</v>
      </c>
      <c r="D53" s="11" t="str">
        <f>IF(OR('9-Other Sectors'!B70="N",'9-Other Sectors'!B70="NI"),"N",'9-Other Sectors'!C70)</f>
        <v>Q9.1.2_O7</v>
      </c>
      <c r="E53" s="14" t="s">
        <v>302</v>
      </c>
      <c r="F53" s="7" t="str">
        <f>'9-Other Sectors'!V70</f>
        <v>no</v>
      </c>
      <c r="G53" s="7" t="str">
        <f>'9-Other Sectors'!AP70</f>
        <v>.</v>
      </c>
      <c r="H53" s="7">
        <f>'9-Other Sectors'!AQ70</f>
        <v>0</v>
      </c>
      <c r="I53" s="7" t="str">
        <f t="shared" si="0"/>
        <v>.</v>
      </c>
    </row>
    <row r="54" spans="1:9" s="73" customFormat="1" ht="62.5" x14ac:dyDescent="0.25">
      <c r="A54" s="7" t="str">
        <f>'9-Other Sectors'!B72</f>
        <v>EC</v>
      </c>
      <c r="B54" s="7" t="str">
        <f>'9-Other Sectors'!A72</f>
        <v>Q9.1.2a_O12</v>
      </c>
      <c r="C54" s="14" t="str">
        <f>LEFT('9-Other Sectors'!E$26,FIND("(Q",'9-Other Sectors'!E$26)-2)&amp;" "&amp;LEFT('9-Other Sectors'!G72,FIND("(Q",'9-Other Sectors'!G72)-2)&amp;" - "&amp;'9-Other Sectors'!F$71</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Construction</v>
      </c>
      <c r="D54" s="11" t="str">
        <f>IF(OR('9-Other Sectors'!B72="N",'9-Other Sectors'!B72="NI"),"N",'9-Other Sectors'!C72)</f>
        <v>Q9.1.2_O8</v>
      </c>
      <c r="E54" s="14" t="s">
        <v>303</v>
      </c>
      <c r="F54" s="7" t="str">
        <f>'9-Other Sectors'!V72</f>
        <v>no</v>
      </c>
      <c r="G54" s="7" t="str">
        <f>'9-Other Sectors'!AP72</f>
        <v>.</v>
      </c>
      <c r="H54" s="7">
        <f>'9-Other Sectors'!AQ72</f>
        <v>0</v>
      </c>
      <c r="I54" s="7" t="str">
        <f t="shared" si="0"/>
        <v>.</v>
      </c>
    </row>
    <row r="55" spans="1:9" s="73" customFormat="1" ht="75" x14ac:dyDescent="0.25">
      <c r="A55" s="7" t="str">
        <f>'9-Other Sectors'!B73</f>
        <v>EC</v>
      </c>
      <c r="B55" s="7" t="str">
        <f>'9-Other Sectors'!A73</f>
        <v>Q9.1.2b_O12</v>
      </c>
      <c r="C55" s="14" t="str">
        <f>LEFT('9-Other Sectors'!E$26,FIND("(Q",'9-Other Sectors'!E$26)-2)&amp;" "&amp;LEFT('9-Other Sectors'!G73,FIND("(Q",'9-Other Sectors'!G73)-2)&amp;" - "&amp;'9-Other Sectors'!F$71</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Construction</v>
      </c>
      <c r="D55" s="11" t="str">
        <f>IF(OR('9-Other Sectors'!B73="N",'9-Other Sectors'!B73="NI"),"N",'9-Other Sectors'!C73)</f>
        <v>Q9.1.2_O8</v>
      </c>
      <c r="E55" s="14" t="s">
        <v>303</v>
      </c>
      <c r="F55" s="7" t="str">
        <f>'9-Other Sectors'!V73</f>
        <v>no</v>
      </c>
      <c r="G55" s="7" t="str">
        <f>'9-Other Sectors'!AP73</f>
        <v>.</v>
      </c>
      <c r="H55" s="7">
        <f>'9-Other Sectors'!AQ73</f>
        <v>0</v>
      </c>
      <c r="I55" s="7" t="str">
        <f t="shared" si="0"/>
        <v>.</v>
      </c>
    </row>
    <row r="56" spans="1:9" s="73" customFormat="1" ht="62.5" x14ac:dyDescent="0.25">
      <c r="A56" s="7" t="str">
        <f>'9-Other Sectors'!B74</f>
        <v>EC</v>
      </c>
      <c r="B56" s="7" t="str">
        <f>'9-Other Sectors'!A74</f>
        <v>Q9.1.2c_O12</v>
      </c>
      <c r="C56" s="14" t="str">
        <f>LEFT('9-Other Sectors'!E$26,FIND("(Q",'9-Other Sectors'!E$26)-2)&amp;" "&amp;LEFT('9-Other Sectors'!G74,FIND("(Q",'9-Other Sectors'!G74)-2)&amp;" - "&amp;'9-Other Sectors'!F$71</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Construction</v>
      </c>
      <c r="D56" s="11" t="str">
        <f>IF(OR('9-Other Sectors'!B74="N",'9-Other Sectors'!B74="NI"),"N",'9-Other Sectors'!C74)</f>
        <v>Q9.1.2_O8</v>
      </c>
      <c r="E56" s="14" t="s">
        <v>303</v>
      </c>
      <c r="F56" s="7" t="str">
        <f>'9-Other Sectors'!V74</f>
        <v>no</v>
      </c>
      <c r="G56" s="7" t="str">
        <f>'9-Other Sectors'!AP74</f>
        <v>.</v>
      </c>
      <c r="H56" s="7">
        <f>'9-Other Sectors'!AQ74</f>
        <v>0</v>
      </c>
      <c r="I56" s="7" t="str">
        <f t="shared" si="0"/>
        <v>.</v>
      </c>
    </row>
    <row r="57" spans="1:9" s="73" customFormat="1" ht="75" x14ac:dyDescent="0.25">
      <c r="A57" s="7" t="str">
        <f>'9-Other Sectors'!B76</f>
        <v>EC</v>
      </c>
      <c r="B57" s="7" t="str">
        <f>'9-Other Sectors'!A76</f>
        <v>Q9.1.2a_O13</v>
      </c>
      <c r="C57" s="14" t="str">
        <f>LEFT('9-Other Sectors'!E$26,FIND("(Q",'9-Other Sectors'!E$26)-2)&amp;" "&amp;LEFT('9-Other Sectors'!G76,FIND("(Q",'9-Other Sectors'!G76)-2)&amp;" - "&amp;'9-Other Sectors'!F$75</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Wholesale trade, incl. of motor vehicles</v>
      </c>
      <c r="D57" s="11" t="str">
        <f>IF(OR('9-Other Sectors'!B76="N",'9-Other Sectors'!B76="NI"),"N",'9-Other Sectors'!C76)</f>
        <v>Q9.1.2_O9</v>
      </c>
      <c r="E57" s="14" t="s">
        <v>304</v>
      </c>
      <c r="F57" s="7" t="str">
        <f>'9-Other Sectors'!V76</f>
        <v>no</v>
      </c>
      <c r="G57" s="7" t="str">
        <f>'9-Other Sectors'!AP76</f>
        <v>.</v>
      </c>
      <c r="H57" s="7">
        <f>'9-Other Sectors'!AQ76</f>
        <v>0</v>
      </c>
      <c r="I57" s="7" t="str">
        <f t="shared" si="0"/>
        <v>.</v>
      </c>
    </row>
    <row r="58" spans="1:9" s="73" customFormat="1" ht="75" x14ac:dyDescent="0.25">
      <c r="A58" s="7" t="str">
        <f>'9-Other Sectors'!B77</f>
        <v>EC</v>
      </c>
      <c r="B58" s="7" t="str">
        <f>'9-Other Sectors'!A77</f>
        <v>Q9.1.2b_O13</v>
      </c>
      <c r="C58" s="14" t="str">
        <f>LEFT('9-Other Sectors'!E$26,FIND("(Q",'9-Other Sectors'!E$26)-2)&amp;" "&amp;LEFT('9-Other Sectors'!G77,FIND("(Q",'9-Other Sectors'!G77)-2)&amp;" - "&amp;'9-Other Sectors'!F$75</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Wholesale trade, incl. of motor vehicles</v>
      </c>
      <c r="D58" s="11" t="str">
        <f>IF(OR('9-Other Sectors'!B77="N",'9-Other Sectors'!B77="NI"),"N",'9-Other Sectors'!C77)</f>
        <v>Q9.1.2_O9</v>
      </c>
      <c r="E58" s="14" t="s">
        <v>304</v>
      </c>
      <c r="F58" s="7" t="str">
        <f>'9-Other Sectors'!V77</f>
        <v>no</v>
      </c>
      <c r="G58" s="7" t="str">
        <f>'9-Other Sectors'!AP77</f>
        <v>.</v>
      </c>
      <c r="H58" s="7">
        <f>'9-Other Sectors'!AQ77</f>
        <v>0</v>
      </c>
      <c r="I58" s="7" t="str">
        <f t="shared" si="0"/>
        <v>.</v>
      </c>
    </row>
    <row r="59" spans="1:9" s="73" customFormat="1" ht="75" x14ac:dyDescent="0.25">
      <c r="A59" s="7" t="str">
        <f>'9-Other Sectors'!B78</f>
        <v>EC</v>
      </c>
      <c r="B59" s="7" t="str">
        <f>'9-Other Sectors'!A78</f>
        <v>Q9.1.2c_O13</v>
      </c>
      <c r="C59" s="14" t="str">
        <f>LEFT('9-Other Sectors'!E$26,FIND("(Q",'9-Other Sectors'!E$26)-2)&amp;" "&amp;LEFT('9-Other Sectors'!G78,FIND("(Q",'9-Other Sectors'!G78)-2)&amp;" - "&amp;'9-Other Sectors'!F$75</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Wholesale trade, incl. of motor vehicles</v>
      </c>
      <c r="D59" s="11" t="str">
        <f>IF(OR('9-Other Sectors'!B78="N",'9-Other Sectors'!B78="NI"),"N",'9-Other Sectors'!C78)</f>
        <v>Q9.1.2_O9</v>
      </c>
      <c r="E59" s="14" t="s">
        <v>304</v>
      </c>
      <c r="F59" s="7" t="str">
        <f>'9-Other Sectors'!V78</f>
        <v>no</v>
      </c>
      <c r="G59" s="7" t="str">
        <f>'9-Other Sectors'!AP78</f>
        <v>.</v>
      </c>
      <c r="H59" s="7">
        <f>'9-Other Sectors'!AQ78</f>
        <v>0</v>
      </c>
      <c r="I59" s="7" t="str">
        <f t="shared" si="0"/>
        <v>.</v>
      </c>
    </row>
    <row r="60" spans="1:9" s="73" customFormat="1" ht="75" x14ac:dyDescent="0.25">
      <c r="A60" s="7" t="str">
        <f>'9-Other Sectors'!B80</f>
        <v>EC</v>
      </c>
      <c r="B60" s="7" t="str">
        <f>'9-Other Sectors'!A80</f>
        <v>Q9.1.2a_O14</v>
      </c>
      <c r="C60" s="14" t="str">
        <f>LEFT('9-Other Sectors'!E$26,FIND("(Q",'9-Other Sectors'!E$26)-2)&amp;" "&amp;LEFT('9-Other Sectors'!G80,FIND("(Q",'9-Other Sectors'!G80)-2) &amp;" - "&amp;'9-Other Sectors'!F$79</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Accommodation, food and beverage service activities</v>
      </c>
      <c r="D60" s="11" t="str">
        <f>IF(OR('9-Other Sectors'!B80="N",'9-Other Sectors'!B80="NI"),"N",'9-Other Sectors'!C80)</f>
        <v>Q9.1.2_O11</v>
      </c>
      <c r="E60" s="14" t="s">
        <v>305</v>
      </c>
      <c r="F60" s="7" t="str">
        <f>'9-Other Sectors'!V80</f>
        <v>no</v>
      </c>
      <c r="G60" s="7" t="str">
        <f>'9-Other Sectors'!AP80</f>
        <v>.</v>
      </c>
      <c r="H60" s="7">
        <f>'9-Other Sectors'!AQ80</f>
        <v>0</v>
      </c>
      <c r="I60" s="7" t="str">
        <f t="shared" si="0"/>
        <v>.</v>
      </c>
    </row>
    <row r="61" spans="1:9" s="73" customFormat="1" ht="75" x14ac:dyDescent="0.25">
      <c r="A61" s="7" t="str">
        <f>'9-Other Sectors'!B81</f>
        <v>EC</v>
      </c>
      <c r="B61" s="7" t="str">
        <f>'9-Other Sectors'!A81</f>
        <v>Q9.1.2b_O14</v>
      </c>
      <c r="C61" s="14" t="str">
        <f>LEFT('9-Other Sectors'!E$26,FIND("(Q",'9-Other Sectors'!E$26)-2)&amp;" "&amp;LEFT('9-Other Sectors'!G81,FIND("(Q",'9-Other Sectors'!G81)-2) &amp;" - "&amp;'9-Other Sectors'!F$79</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Accommodation, food and beverage service activities</v>
      </c>
      <c r="D61" s="11" t="str">
        <f>IF(OR('9-Other Sectors'!B81="N",'9-Other Sectors'!B81="NI"),"N",'9-Other Sectors'!C81)</f>
        <v>Q9.1.2_O11</v>
      </c>
      <c r="E61" s="14" t="s">
        <v>305</v>
      </c>
      <c r="F61" s="7" t="str">
        <f>'9-Other Sectors'!V81</f>
        <v>no</v>
      </c>
      <c r="G61" s="7" t="str">
        <f>'9-Other Sectors'!AP81</f>
        <v>.</v>
      </c>
      <c r="H61" s="7">
        <f>'9-Other Sectors'!AQ81</f>
        <v>0</v>
      </c>
      <c r="I61" s="7" t="str">
        <f t="shared" si="0"/>
        <v>.</v>
      </c>
    </row>
    <row r="62" spans="1:9" s="73" customFormat="1" ht="75" x14ac:dyDescent="0.25">
      <c r="A62" s="7" t="str">
        <f>'9-Other Sectors'!B82</f>
        <v>EC</v>
      </c>
      <c r="B62" s="7" t="str">
        <f>'9-Other Sectors'!A82</f>
        <v>Q9.1.2c_O14</v>
      </c>
      <c r="C62" s="14" t="str">
        <f>LEFT('9-Other Sectors'!E$26,FIND("(Q",'9-Other Sectors'!E$26)-2)&amp;" "&amp;LEFT('9-Other Sectors'!G82,FIND("(Q",'9-Other Sectors'!G82)-2) &amp;" - "&amp;'9-Other Sectors'!F$79</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Accommodation, food and beverage service activities</v>
      </c>
      <c r="D62" s="11" t="str">
        <f>IF(OR('9-Other Sectors'!B82="N",'9-Other Sectors'!B82="NI"),"N",'9-Other Sectors'!C82)</f>
        <v>Q9.1.2_O11</v>
      </c>
      <c r="E62" s="14" t="s">
        <v>305</v>
      </c>
      <c r="F62" s="7" t="str">
        <f>'9-Other Sectors'!V82</f>
        <v>no</v>
      </c>
      <c r="G62" s="7" t="str">
        <f>'9-Other Sectors'!AP82</f>
        <v>.</v>
      </c>
      <c r="H62" s="7">
        <f>'9-Other Sectors'!AQ82</f>
        <v>0</v>
      </c>
      <c r="I62" s="7" t="str">
        <f t="shared" si="0"/>
        <v>.</v>
      </c>
    </row>
    <row r="63" spans="1:9" s="73" customFormat="1" ht="75" x14ac:dyDescent="0.25">
      <c r="A63" s="7" t="str">
        <f>'9-Other Sectors'!B84</f>
        <v>EC</v>
      </c>
      <c r="B63" s="7" t="str">
        <f>'9-Other Sectors'!A84</f>
        <v>Q9.1.2a_O15</v>
      </c>
      <c r="C63" s="14" t="str">
        <f>LEFT('9-Other Sectors'!E$26,FIND("(Q",'9-Other Sectors'!E$26)-2)&amp;" "&amp;LEFT('9-Other Sectors'!G84,FIND("(Q",'9-Other Sectors'!G84)-2)&amp;" - "&amp;'9-Other Sectors'!F$83</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Motion picture distribution and projection</v>
      </c>
      <c r="D63" s="11" t="str">
        <f>IF(OR('9-Other Sectors'!B84="N",'9-Other Sectors'!B84="NI"),"N",'9-Other Sectors'!C84)</f>
        <v>Q9.1.2_O17</v>
      </c>
      <c r="E63" s="14" t="s">
        <v>306</v>
      </c>
      <c r="F63" s="7" t="str">
        <f>'9-Other Sectors'!V84</f>
        <v>no</v>
      </c>
      <c r="G63" s="7" t="str">
        <f>'9-Other Sectors'!AP84</f>
        <v>.</v>
      </c>
      <c r="H63" s="7">
        <f>'9-Other Sectors'!AQ84</f>
        <v>0</v>
      </c>
      <c r="I63" s="7" t="str">
        <f t="shared" si="0"/>
        <v>.</v>
      </c>
    </row>
    <row r="64" spans="1:9" s="73" customFormat="1" ht="75" x14ac:dyDescent="0.25">
      <c r="A64" s="7" t="str">
        <f>'9-Other Sectors'!B85</f>
        <v>EC</v>
      </c>
      <c r="B64" s="7" t="str">
        <f>'9-Other Sectors'!A85</f>
        <v>Q9.1.2b_O15</v>
      </c>
      <c r="C64" s="14" t="str">
        <f>LEFT('9-Other Sectors'!E$26,FIND("(Q",'9-Other Sectors'!E$26)-2)&amp;" "&amp;LEFT('9-Other Sectors'!G85,FIND("(Q",'9-Other Sectors'!G85)-2)&amp;" - "&amp;'9-Other Sectors'!F$83</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Motion picture distribution and projection</v>
      </c>
      <c r="D64" s="11" t="str">
        <f>IF(OR('9-Other Sectors'!B85="N",'9-Other Sectors'!B85="NI"),"N",'9-Other Sectors'!C85)</f>
        <v>Q9.1.2_O17</v>
      </c>
      <c r="E64" s="14" t="s">
        <v>306</v>
      </c>
      <c r="F64" s="7" t="str">
        <f>'9-Other Sectors'!V85</f>
        <v>no</v>
      </c>
      <c r="G64" s="7" t="str">
        <f>'9-Other Sectors'!AP85</f>
        <v>.</v>
      </c>
      <c r="H64" s="7">
        <f>'9-Other Sectors'!AQ85</f>
        <v>0</v>
      </c>
      <c r="I64" s="7" t="str">
        <f t="shared" si="0"/>
        <v>.</v>
      </c>
    </row>
    <row r="65" spans="1:9" s="73" customFormat="1" ht="75" x14ac:dyDescent="0.25">
      <c r="A65" s="7" t="str">
        <f>'9-Other Sectors'!B86</f>
        <v>EC</v>
      </c>
      <c r="B65" s="7" t="str">
        <f>'9-Other Sectors'!A86</f>
        <v>Q9.1.2c_O15</v>
      </c>
      <c r="C65" s="14" t="str">
        <f>LEFT('9-Other Sectors'!E$26,FIND("(Q",'9-Other Sectors'!E$26)-2)&amp;" "&amp;LEFT('9-Other Sectors'!G86,FIND("(Q",'9-Other Sectors'!G86)-2)&amp;" - "&amp;'9-Other Sectors'!F$83</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Motion picture distribution and projection</v>
      </c>
      <c r="D65" s="11" t="str">
        <f>IF(OR('9-Other Sectors'!B86="N",'9-Other Sectors'!B86="NI"),"N",'9-Other Sectors'!C86)</f>
        <v>Q9.1.2_O17</v>
      </c>
      <c r="E65" s="14" t="s">
        <v>306</v>
      </c>
      <c r="F65" s="7" t="str">
        <f>'9-Other Sectors'!V86</f>
        <v>no</v>
      </c>
      <c r="G65" s="7" t="str">
        <f>'9-Other Sectors'!AP86</f>
        <v>.</v>
      </c>
      <c r="H65" s="7">
        <f>'9-Other Sectors'!AQ86</f>
        <v>0</v>
      </c>
      <c r="I65" s="7" t="str">
        <f t="shared" si="0"/>
        <v>.</v>
      </c>
    </row>
    <row r="66" spans="1:9" s="73" customFormat="1" ht="75" x14ac:dyDescent="0.25">
      <c r="A66" s="7" t="str">
        <f>'9-Other Sectors'!B88</f>
        <v>EC</v>
      </c>
      <c r="B66" s="7" t="str">
        <f>'9-Other Sectors'!A88</f>
        <v>Q9.1.2a_O16</v>
      </c>
      <c r="C66" s="14" t="str">
        <f>LEFT('9-Other Sectors'!E$26,FIND("(Q",'9-Other Sectors'!E$26)-2)&amp;" "&amp;LEFT('9-Other Sectors'!G88,FIND("(Q",'9-Other Sectors'!G88)-2)&amp;" - "&amp;'9-Other Sectors'!F$87</f>
        <v xml:space="preserve">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Financial service activities, except central banking, insurance and pension funding </v>
      </c>
      <c r="D66" s="11" t="str">
        <f>IF(OR('9-Other Sectors'!B88="N",'9-Other Sectors'!B88="NI"),"N",'9-Other Sectors'!C88)</f>
        <v>Q9.1.2_O13</v>
      </c>
      <c r="E66" s="14" t="s">
        <v>307</v>
      </c>
      <c r="F66" s="7" t="str">
        <f>'9-Other Sectors'!V88</f>
        <v>no</v>
      </c>
      <c r="G66" s="7" t="str">
        <f>'9-Other Sectors'!AP88</f>
        <v>.</v>
      </c>
      <c r="H66" s="7">
        <f>'9-Other Sectors'!AQ88</f>
        <v>0</v>
      </c>
      <c r="I66" s="7" t="str">
        <f t="shared" si="0"/>
        <v>.</v>
      </c>
    </row>
    <row r="67" spans="1:9" s="73" customFormat="1" ht="75" x14ac:dyDescent="0.25">
      <c r="A67" s="7" t="str">
        <f>'9-Other Sectors'!B89</f>
        <v>EC</v>
      </c>
      <c r="B67" s="7" t="str">
        <f>'9-Other Sectors'!A89</f>
        <v>Q9.1.2b_O16</v>
      </c>
      <c r="C67" s="14" t="str">
        <f>LEFT('9-Other Sectors'!E$26,FIND("(Q",'9-Other Sectors'!E$26)-2)&amp;" "&amp;LEFT('9-Other Sectors'!G89,FIND("(Q",'9-Other Sectors'!G89)-2)&amp;" - "&amp;'9-Other Sectors'!F$87</f>
        <v xml:space="preserve">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Financial service activities, except central banking, insurance and pension funding </v>
      </c>
      <c r="D67" s="11" t="str">
        <f>IF(OR('9-Other Sectors'!B89="N",'9-Other Sectors'!B89="NI"),"N",'9-Other Sectors'!C89)</f>
        <v>Q9.1.2_O13</v>
      </c>
      <c r="E67" s="14" t="s">
        <v>307</v>
      </c>
      <c r="F67" s="7" t="str">
        <f>'9-Other Sectors'!V89</f>
        <v>no</v>
      </c>
      <c r="G67" s="7" t="str">
        <f>'9-Other Sectors'!AP89</f>
        <v>.</v>
      </c>
      <c r="H67" s="7">
        <f>'9-Other Sectors'!AQ89</f>
        <v>0</v>
      </c>
      <c r="I67" s="7" t="str">
        <f t="shared" ref="I67:I72" si="1">IF(H67=0,".",H67)</f>
        <v>.</v>
      </c>
    </row>
    <row r="68" spans="1:9" s="73" customFormat="1" ht="75" x14ac:dyDescent="0.25">
      <c r="A68" s="7" t="str">
        <f>'9-Other Sectors'!B90</f>
        <v>EC</v>
      </c>
      <c r="B68" s="7" t="str">
        <f>'9-Other Sectors'!A90</f>
        <v>Q9.1.2c_O16</v>
      </c>
      <c r="C68" s="14" t="str">
        <f>LEFT('9-Other Sectors'!E$26,FIND("(Q",'9-Other Sectors'!E$26)-2)&amp;" "&amp;LEFT('9-Other Sectors'!G90,FIND("(Q",'9-Other Sectors'!G90)-2)&amp;" - "&amp;'9-Other Sectors'!F$87</f>
        <v xml:space="preserve">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Financial service activities, except central banking, insurance and pension funding </v>
      </c>
      <c r="D68" s="11" t="str">
        <f>IF(OR('9-Other Sectors'!B90="N",'9-Other Sectors'!B90="NI"),"N",'9-Other Sectors'!C90)</f>
        <v>Q9.1.2_O13</v>
      </c>
      <c r="E68" s="14" t="s">
        <v>307</v>
      </c>
      <c r="F68" s="7" t="str">
        <f>'9-Other Sectors'!V90</f>
        <v>no</v>
      </c>
      <c r="G68" s="7" t="str">
        <f>'9-Other Sectors'!AP90</f>
        <v>.</v>
      </c>
      <c r="H68" s="7">
        <f>'9-Other Sectors'!AQ90</f>
        <v>0</v>
      </c>
      <c r="I68" s="7" t="str">
        <f t="shared" si="1"/>
        <v>.</v>
      </c>
    </row>
    <row r="69" spans="1:9" s="73" customFormat="1" ht="75" x14ac:dyDescent="0.25">
      <c r="A69" s="7" t="str">
        <f>'9-Other Sectors'!B92</f>
        <v>EC</v>
      </c>
      <c r="B69" s="7" t="str">
        <f>'9-Other Sectors'!A92</f>
        <v>Q9.1.2a_O17</v>
      </c>
      <c r="C69" s="14" t="str">
        <f>LEFT('9-Other Sectors'!E$26,FIND("(Q",'9-Other Sectors'!E$26)-2)&amp;" "&amp;LEFT('9-Other Sectors'!G92,FIND("(Q",'9-Other Sectors'!G92)-2)&amp;" - "&amp;'9-Other Sectors'!F$91</f>
        <v>If you answered NO to the question above,
do federal, national, state, regional or provincial governments have special voting rights in at least one firm in the sectors listed below, where such voting rights allow the government to:
 Approve, appoint or remove more than half of the firm board - Gambling and betting activities</v>
      </c>
      <c r="D69" s="11" t="str">
        <f>IF(OR('9-Other Sectors'!B92="N",'9-Other Sectors'!B92="NI"),"N",'9-Other Sectors'!C92)</f>
        <v>Q9.1.2_O22</v>
      </c>
      <c r="E69" s="14" t="s">
        <v>308</v>
      </c>
      <c r="F69" s="7" t="str">
        <f>'9-Other Sectors'!V92</f>
        <v>no</v>
      </c>
      <c r="G69" s="7" t="str">
        <f>'9-Other Sectors'!AP92</f>
        <v>.</v>
      </c>
      <c r="H69" s="7">
        <f>'9-Other Sectors'!AQ92</f>
        <v>0</v>
      </c>
      <c r="I69" s="7" t="str">
        <f t="shared" si="1"/>
        <v>.</v>
      </c>
    </row>
    <row r="70" spans="1:9" s="73" customFormat="1" ht="75" x14ac:dyDescent="0.25">
      <c r="A70" s="7" t="str">
        <f>'9-Other Sectors'!B93</f>
        <v>EC</v>
      </c>
      <c r="B70" s="7" t="str">
        <f>'9-Other Sectors'!A93</f>
        <v>Q9.1.2b_O17</v>
      </c>
      <c r="C70" s="14" t="str">
        <f>LEFT('9-Other Sectors'!E$26,FIND("(Q",'9-Other Sectors'!E$26)-2)&amp;" "&amp;LEFT('9-Other Sectors'!G93,FIND("(Q",'9-Other Sectors'!G93)-2)&amp;" - "&amp;'9-Other Sectors'!F$91</f>
        <v>If you answered NO to the question above,
do federal, national, state, regional or provincial governments have special voting rights in at least one firm in the sectors listed below, where such voting rights allow the government to:
 Block the sale of shares that could lead to change in the control of the firm - Gambling and betting activities</v>
      </c>
      <c r="D70" s="11" t="str">
        <f>IF(OR('9-Other Sectors'!B93="N",'9-Other Sectors'!B93="NI"),"N",'9-Other Sectors'!C93)</f>
        <v>Q9.1.2_O22</v>
      </c>
      <c r="E70" s="14" t="s">
        <v>308</v>
      </c>
      <c r="F70" s="7" t="str">
        <f>'9-Other Sectors'!V93</f>
        <v>no</v>
      </c>
      <c r="G70" s="7" t="str">
        <f>'9-Other Sectors'!AP93</f>
        <v>.</v>
      </c>
      <c r="H70" s="7">
        <f>'9-Other Sectors'!AQ93</f>
        <v>0</v>
      </c>
      <c r="I70" s="7" t="str">
        <f t="shared" si="1"/>
        <v>.</v>
      </c>
    </row>
    <row r="71" spans="1:9" s="73" customFormat="1" ht="75" x14ac:dyDescent="0.25">
      <c r="A71" s="7" t="str">
        <f>'9-Other Sectors'!B94</f>
        <v>EC</v>
      </c>
      <c r="B71" s="7" t="str">
        <f>'9-Other Sectors'!A94</f>
        <v>Q9.1.2c_O17</v>
      </c>
      <c r="C71" s="14" t="str">
        <f>LEFT('9-Other Sectors'!E$26,FIND("(Q",'9-Other Sectors'!E$26)-2)&amp;" "&amp;LEFT('9-Other Sectors'!G94,FIND("(Q",'9-Other Sectors'!G94)-2)&amp;" - "&amp;'9-Other Sectors'!F$91</f>
        <v>If you answered NO to the question above,
do federal, national, state, regional or provincial governments have special voting rights in at least one firm in the sectors listed below, where such voting rights allow the government to:
 Prevent the relocation of the firm outside the national territory - Gambling and betting activities</v>
      </c>
      <c r="D71" s="11" t="str">
        <f>IF(OR('9-Other Sectors'!B94="N",'9-Other Sectors'!B94="NI"),"N",'9-Other Sectors'!C94)</f>
        <v>Q9.1.2_O22</v>
      </c>
      <c r="E71" s="14" t="s">
        <v>308</v>
      </c>
      <c r="F71" s="7" t="str">
        <f>'9-Other Sectors'!V94</f>
        <v>no</v>
      </c>
      <c r="G71" s="7" t="str">
        <f>'9-Other Sectors'!AP94</f>
        <v>.</v>
      </c>
      <c r="H71" s="7">
        <f>'9-Other Sectors'!AQ94</f>
        <v>0</v>
      </c>
      <c r="I71" s="7" t="str">
        <f t="shared" si="1"/>
        <v>.</v>
      </c>
    </row>
    <row r="72" spans="1:9" s="73" customFormat="1" ht="48" customHeight="1" x14ac:dyDescent="0.25">
      <c r="A72" s="7" t="str">
        <f>'9-Other Sectors'!B95</f>
        <v>NI</v>
      </c>
      <c r="B72" s="7" t="str">
        <f>'9-Other Sectors'!A95</f>
        <v>Q9.1.2d</v>
      </c>
      <c r="C72" s="14" t="str">
        <f>LEFT('9-Other Sectors'!E95,FIND("(Q",'9-Other Sectors'!E95)-2)</f>
        <v>Please, if you answered yes to any of the questions on voting rights, indicate the name of the firm in which such rights are held and include a link to a document (e.g. annual report) that provides evidence of the existence of these special voting rights and details about their nature in the Comments Column</v>
      </c>
      <c r="D72" s="11" t="str">
        <f>IF(OR('9-Other Sectors'!B95="N",'9-Other Sectors'!B95="NI"),"N",'9-Other Sectors'!C95)</f>
        <v>N</v>
      </c>
      <c r="E72" s="14" t="s">
        <v>0</v>
      </c>
      <c r="F72" s="7" t="str">
        <f>'9-Other Sectors'!V95</f>
        <v/>
      </c>
      <c r="G72" s="7" t="str">
        <f>'9-Other Sectors'!AP95</f>
        <v>.</v>
      </c>
      <c r="H72" s="7">
        <f>'9-Other Sectors'!AQ95</f>
        <v>0</v>
      </c>
      <c r="I72" s="7" t="str">
        <f t="shared" si="1"/>
        <v>.</v>
      </c>
    </row>
    <row r="73" spans="1:9" x14ac:dyDescent="0.25">
      <c r="B73" s="14"/>
      <c r="C73"/>
      <c r="D73" s="14"/>
      <c r="E73" s="11"/>
      <c r="G73"/>
      <c r="H73" s="7"/>
    </row>
    <row r="74" spans="1:9" x14ac:dyDescent="0.25">
      <c r="B74" s="14"/>
      <c r="C74"/>
      <c r="D74" s="14"/>
      <c r="E74" s="11"/>
      <c r="G74"/>
      <c r="H74" s="7"/>
    </row>
    <row r="75" spans="1:9" x14ac:dyDescent="0.25">
      <c r="B75" s="14"/>
      <c r="C75"/>
      <c r="D75" s="14"/>
      <c r="E75" s="11"/>
      <c r="G75"/>
      <c r="H75" s="7"/>
    </row>
    <row r="76" spans="1:9" x14ac:dyDescent="0.25">
      <c r="B76" s="14"/>
      <c r="C76"/>
      <c r="D76" s="14"/>
      <c r="E76" s="11"/>
      <c r="G76"/>
      <c r="H76" s="7"/>
    </row>
    <row r="77" spans="1:9" x14ac:dyDescent="0.25">
      <c r="B77" s="14"/>
      <c r="C77"/>
      <c r="D77" s="14"/>
      <c r="E77" s="11"/>
      <c r="G77"/>
      <c r="H77" s="7"/>
    </row>
    <row r="78" spans="1:9" x14ac:dyDescent="0.25">
      <c r="B78" s="14"/>
      <c r="C78"/>
      <c r="D78" s="14"/>
      <c r="E78" s="11"/>
      <c r="G78"/>
      <c r="H78" s="7"/>
    </row>
    <row r="79" spans="1:9" x14ac:dyDescent="0.25">
      <c r="B79" s="14"/>
      <c r="C79"/>
      <c r="D79" s="14"/>
      <c r="E79" s="11"/>
      <c r="G79"/>
      <c r="H79" s="7"/>
    </row>
    <row r="80" spans="1:9" x14ac:dyDescent="0.25">
      <c r="B80" s="14"/>
      <c r="C80"/>
      <c r="D80" s="14"/>
      <c r="E80" s="11"/>
      <c r="G80"/>
      <c r="H80" s="7"/>
    </row>
    <row r="81" spans="2:8" x14ac:dyDescent="0.25">
      <c r="B81" s="14"/>
      <c r="C81"/>
      <c r="D81" s="14"/>
      <c r="E81" s="11"/>
      <c r="G81"/>
      <c r="H81" s="7"/>
    </row>
    <row r="82" spans="2:8" x14ac:dyDescent="0.25">
      <c r="B82" s="14"/>
      <c r="C82"/>
      <c r="D82" s="14"/>
      <c r="E82" s="11"/>
      <c r="G82"/>
      <c r="H82" s="7"/>
    </row>
    <row r="83" spans="2:8" x14ac:dyDescent="0.25">
      <c r="B83" s="14"/>
      <c r="C83"/>
      <c r="D83" s="14"/>
      <c r="E83" s="11"/>
      <c r="G83"/>
      <c r="H83" s="7"/>
    </row>
    <row r="84" spans="2:8" x14ac:dyDescent="0.25">
      <c r="B84" s="14"/>
      <c r="C84"/>
      <c r="D84" s="14"/>
      <c r="E84" s="11"/>
      <c r="G84"/>
      <c r="H84" s="7"/>
    </row>
    <row r="85" spans="2:8" x14ac:dyDescent="0.25">
      <c r="B85" s="14"/>
      <c r="C85"/>
      <c r="D85" s="14"/>
      <c r="E85" s="11"/>
      <c r="G85"/>
      <c r="H85" s="7"/>
    </row>
    <row r="86" spans="2:8" x14ac:dyDescent="0.25">
      <c r="B86" s="14"/>
      <c r="C86"/>
      <c r="D86" s="14"/>
      <c r="E86" s="11"/>
      <c r="G86"/>
      <c r="H86" s="7"/>
    </row>
    <row r="87" spans="2:8" x14ac:dyDescent="0.25">
      <c r="B87" s="14"/>
      <c r="C87"/>
      <c r="D87" s="14"/>
      <c r="E87" s="11"/>
      <c r="G87"/>
      <c r="H87" s="7"/>
    </row>
    <row r="88" spans="2:8" x14ac:dyDescent="0.25">
      <c r="B88" s="14"/>
      <c r="C88"/>
      <c r="D88" s="14"/>
      <c r="E88" s="11"/>
      <c r="G88"/>
      <c r="H88" s="7"/>
    </row>
    <row r="89" spans="2:8" x14ac:dyDescent="0.25">
      <c r="B89" s="14"/>
      <c r="C89"/>
      <c r="D89" s="14"/>
      <c r="E89" s="11"/>
      <c r="G89"/>
      <c r="H89" s="7"/>
    </row>
    <row r="90" spans="2:8" x14ac:dyDescent="0.25">
      <c r="B90" s="14"/>
      <c r="C90"/>
      <c r="D90" s="14"/>
      <c r="E90" s="11"/>
      <c r="G90"/>
      <c r="H90" s="7"/>
    </row>
    <row r="91" spans="2:8" x14ac:dyDescent="0.25">
      <c r="B91" s="14"/>
      <c r="C91"/>
      <c r="D91" s="14"/>
      <c r="E91" s="11"/>
      <c r="G91"/>
      <c r="H91" s="7"/>
    </row>
    <row r="92" spans="2:8" x14ac:dyDescent="0.25">
      <c r="B92" s="14"/>
      <c r="C92"/>
      <c r="D92" s="14"/>
      <c r="E92" s="11"/>
      <c r="G92"/>
      <c r="H92" s="7"/>
    </row>
    <row r="93" spans="2:8" x14ac:dyDescent="0.25">
      <c r="B93" s="14"/>
      <c r="C93"/>
      <c r="D93" s="14"/>
      <c r="E93" s="11"/>
      <c r="G93"/>
      <c r="H93" s="7"/>
    </row>
    <row r="94" spans="2:8" x14ac:dyDescent="0.25">
      <c r="B94" s="14"/>
      <c r="C94"/>
      <c r="D94" s="14"/>
      <c r="E94" s="11"/>
      <c r="G94"/>
      <c r="H94" s="7"/>
    </row>
    <row r="95" spans="2:8" x14ac:dyDescent="0.25">
      <c r="B95" s="14"/>
      <c r="C95"/>
      <c r="D95" s="14"/>
      <c r="E95" s="11"/>
      <c r="G95"/>
      <c r="H95" s="7"/>
    </row>
    <row r="96" spans="2:8" x14ac:dyDescent="0.25">
      <c r="B96" s="14"/>
      <c r="C96"/>
      <c r="D96" s="14"/>
      <c r="E96" s="11"/>
      <c r="G96"/>
      <c r="H96" s="7"/>
    </row>
    <row r="97" spans="2:8" x14ac:dyDescent="0.25">
      <c r="B97" s="14"/>
      <c r="C97"/>
      <c r="D97" s="14"/>
      <c r="E97" s="11"/>
      <c r="G97"/>
      <c r="H97" s="7"/>
    </row>
    <row r="98" spans="2:8" x14ac:dyDescent="0.25">
      <c r="B98" s="14"/>
      <c r="C98"/>
      <c r="D98" s="14"/>
      <c r="E98" s="11"/>
      <c r="G98"/>
      <c r="H98" s="7"/>
    </row>
    <row r="99" spans="2:8" x14ac:dyDescent="0.25">
      <c r="B99" s="14"/>
      <c r="C99"/>
      <c r="D99" s="14"/>
      <c r="E99" s="11"/>
      <c r="G99"/>
      <c r="H99" s="7"/>
    </row>
    <row r="100" spans="2:8" x14ac:dyDescent="0.25">
      <c r="B100" s="14"/>
      <c r="C100"/>
      <c r="D100" s="14"/>
      <c r="E100" s="11"/>
      <c r="G100"/>
      <c r="H100" s="7"/>
    </row>
    <row r="101" spans="2:8" x14ac:dyDescent="0.25">
      <c r="B101" s="14"/>
      <c r="C101"/>
      <c r="D101" s="14"/>
      <c r="E101" s="11"/>
      <c r="G101"/>
      <c r="H101" s="7"/>
    </row>
    <row r="102" spans="2:8" x14ac:dyDescent="0.25">
      <c r="B102" s="14"/>
      <c r="C102"/>
      <c r="D102" s="14"/>
      <c r="E102" s="11"/>
      <c r="G102"/>
      <c r="H102" s="7"/>
    </row>
    <row r="103" spans="2:8" x14ac:dyDescent="0.25">
      <c r="B103" s="14"/>
      <c r="C103"/>
      <c r="D103" s="14"/>
      <c r="E103" s="11"/>
      <c r="G103"/>
      <c r="H103" s="7"/>
    </row>
    <row r="104" spans="2:8" x14ac:dyDescent="0.25">
      <c r="B104" s="14"/>
      <c r="C104"/>
      <c r="D104" s="14"/>
      <c r="E104" s="11"/>
      <c r="G104"/>
      <c r="H104" s="7"/>
    </row>
    <row r="105" spans="2:8" x14ac:dyDescent="0.25">
      <c r="B105" s="14"/>
      <c r="C105"/>
      <c r="D105" s="14"/>
      <c r="E105" s="11"/>
      <c r="G105"/>
      <c r="H105" s="7"/>
    </row>
    <row r="106" spans="2:8" x14ac:dyDescent="0.25">
      <c r="B106" s="14"/>
      <c r="C106"/>
      <c r="D106" s="14"/>
      <c r="E106" s="11"/>
      <c r="G106"/>
      <c r="H106" s="7"/>
    </row>
    <row r="107" spans="2:8" x14ac:dyDescent="0.25">
      <c r="B107" s="14"/>
      <c r="C107"/>
      <c r="D107" s="14"/>
      <c r="E107" s="11"/>
      <c r="G107"/>
      <c r="H107" s="7"/>
    </row>
    <row r="108" spans="2:8" x14ac:dyDescent="0.25">
      <c r="B108" s="14"/>
      <c r="C108"/>
      <c r="D108" s="14"/>
      <c r="E108" s="11"/>
      <c r="G108"/>
      <c r="H108" s="7"/>
    </row>
    <row r="109" spans="2:8" x14ac:dyDescent="0.25">
      <c r="B109" s="14"/>
      <c r="C109"/>
      <c r="D109" s="14"/>
      <c r="E109" s="11"/>
      <c r="G109"/>
      <c r="H109" s="7"/>
    </row>
    <row r="110" spans="2:8" x14ac:dyDescent="0.25">
      <c r="B110" s="14"/>
      <c r="C110"/>
      <c r="D110" s="14"/>
      <c r="E110" s="11"/>
      <c r="G110"/>
      <c r="H110" s="7"/>
    </row>
    <row r="111" spans="2:8" x14ac:dyDescent="0.25">
      <c r="B111" s="14"/>
      <c r="C111"/>
      <c r="D111" s="14"/>
      <c r="E111" s="11"/>
      <c r="G111"/>
      <c r="H111" s="7"/>
    </row>
    <row r="112" spans="2:8" x14ac:dyDescent="0.25">
      <c r="B112" s="14"/>
      <c r="C112"/>
      <c r="D112" s="14"/>
      <c r="E112" s="11"/>
      <c r="G112"/>
      <c r="H112" s="7"/>
    </row>
    <row r="113" spans="2:8" x14ac:dyDescent="0.25">
      <c r="B113" s="14"/>
      <c r="C113"/>
      <c r="D113" s="14"/>
      <c r="E113" s="11"/>
      <c r="G113"/>
      <c r="H113" s="7"/>
    </row>
    <row r="114" spans="2:8" x14ac:dyDescent="0.25">
      <c r="B114" s="14"/>
      <c r="C114"/>
      <c r="D114" s="14"/>
      <c r="E114" s="11"/>
      <c r="G114"/>
      <c r="H114" s="7"/>
    </row>
    <row r="115" spans="2:8" x14ac:dyDescent="0.25">
      <c r="B115" s="14"/>
      <c r="C115"/>
      <c r="D115" s="14"/>
      <c r="E115" s="11"/>
      <c r="G115"/>
      <c r="H115" s="7"/>
    </row>
    <row r="116" spans="2:8" x14ac:dyDescent="0.25">
      <c r="B116" s="14"/>
      <c r="C116"/>
      <c r="D116" s="14"/>
      <c r="E116" s="11"/>
      <c r="G116"/>
      <c r="H116" s="7"/>
    </row>
    <row r="117" spans="2:8" x14ac:dyDescent="0.25">
      <c r="B117" s="14"/>
      <c r="C117"/>
      <c r="D117" s="14"/>
      <c r="E117" s="11"/>
      <c r="G117"/>
      <c r="H117" s="7"/>
    </row>
    <row r="118" spans="2:8" x14ac:dyDescent="0.25">
      <c r="B118" s="14"/>
      <c r="C118"/>
      <c r="D118" s="14"/>
      <c r="E118" s="11"/>
      <c r="G118"/>
      <c r="H118" s="7"/>
    </row>
    <row r="119" spans="2:8" x14ac:dyDescent="0.25">
      <c r="B119" s="14"/>
      <c r="C119"/>
      <c r="D119" s="14"/>
      <c r="E119" s="11"/>
      <c r="G119"/>
      <c r="H119" s="7"/>
    </row>
    <row r="120" spans="2:8" x14ac:dyDescent="0.25">
      <c r="B120" s="14"/>
      <c r="C120"/>
      <c r="D120" s="14"/>
      <c r="E120" s="11"/>
      <c r="G120"/>
      <c r="H120" s="7"/>
    </row>
    <row r="121" spans="2:8" x14ac:dyDescent="0.25">
      <c r="B121" s="14"/>
      <c r="C121"/>
      <c r="D121" s="14"/>
      <c r="E121" s="11"/>
      <c r="G121"/>
      <c r="H121" s="7"/>
    </row>
    <row r="122" spans="2:8" x14ac:dyDescent="0.25">
      <c r="B122" s="14"/>
      <c r="C122"/>
      <c r="D122" s="14"/>
      <c r="E122" s="11"/>
      <c r="G122"/>
      <c r="H122" s="7"/>
    </row>
    <row r="123" spans="2:8" x14ac:dyDescent="0.25">
      <c r="B123" s="14"/>
      <c r="C123"/>
      <c r="D123" s="14"/>
      <c r="E123" s="11"/>
      <c r="G123"/>
      <c r="H123" s="7"/>
    </row>
    <row r="124" spans="2:8" x14ac:dyDescent="0.25">
      <c r="B124" s="14"/>
      <c r="C124"/>
      <c r="D124" s="14"/>
      <c r="E124" s="11"/>
      <c r="G124"/>
      <c r="H124" s="7"/>
    </row>
    <row r="125" spans="2:8" x14ac:dyDescent="0.25">
      <c r="B125" s="14"/>
      <c r="C125"/>
      <c r="D125" s="14"/>
      <c r="E125" s="11"/>
      <c r="G125"/>
      <c r="H125" s="7"/>
    </row>
    <row r="126" spans="2:8" x14ac:dyDescent="0.25">
      <c r="B126" s="14"/>
      <c r="C126"/>
      <c r="D126" s="14"/>
      <c r="E126" s="11"/>
      <c r="G126"/>
      <c r="H126" s="7"/>
    </row>
    <row r="127" spans="2:8" x14ac:dyDescent="0.25">
      <c r="B127" s="14"/>
      <c r="C127"/>
      <c r="D127" s="14"/>
      <c r="E127" s="11"/>
      <c r="G127"/>
      <c r="H127" s="7"/>
    </row>
    <row r="128" spans="2:8" x14ac:dyDescent="0.25">
      <c r="B128" s="14"/>
      <c r="C128"/>
      <c r="D128" s="14"/>
      <c r="E128" s="11"/>
      <c r="G128"/>
      <c r="H128" s="7"/>
    </row>
    <row r="129" spans="2:8" x14ac:dyDescent="0.25">
      <c r="B129" s="14"/>
      <c r="C129"/>
      <c r="D129" s="14"/>
      <c r="E129" s="11"/>
      <c r="G129"/>
      <c r="H129" s="7"/>
    </row>
    <row r="130" spans="2:8" x14ac:dyDescent="0.25">
      <c r="B130" s="14"/>
      <c r="C130"/>
      <c r="D130" s="14"/>
      <c r="E130" s="11"/>
      <c r="G130"/>
      <c r="H130" s="7"/>
    </row>
    <row r="131" spans="2:8" x14ac:dyDescent="0.25">
      <c r="B131" s="14"/>
      <c r="C131"/>
      <c r="D131" s="14"/>
      <c r="E131" s="11"/>
      <c r="G131"/>
      <c r="H131" s="7"/>
    </row>
    <row r="132" spans="2:8" x14ac:dyDescent="0.25">
      <c r="B132" s="14"/>
      <c r="C132"/>
      <c r="D132" s="14"/>
      <c r="E132" s="11"/>
      <c r="G132"/>
      <c r="H132" s="7"/>
    </row>
    <row r="133" spans="2:8" x14ac:dyDescent="0.25">
      <c r="B133" s="14"/>
      <c r="C133"/>
      <c r="D133" s="14"/>
      <c r="E133" s="11"/>
      <c r="G133"/>
      <c r="H133" s="7"/>
    </row>
    <row r="134" spans="2:8" x14ac:dyDescent="0.25">
      <c r="B134" s="14"/>
      <c r="C134"/>
      <c r="D134" s="14"/>
      <c r="E134" s="11"/>
      <c r="G134"/>
      <c r="H134" s="7"/>
    </row>
    <row r="135" spans="2:8" x14ac:dyDescent="0.25">
      <c r="B135" s="14"/>
      <c r="C135"/>
      <c r="D135" s="14"/>
      <c r="E135" s="11"/>
      <c r="G135"/>
      <c r="H135" s="7"/>
    </row>
    <row r="136" spans="2:8" x14ac:dyDescent="0.25">
      <c r="B136" s="14"/>
      <c r="C136"/>
      <c r="D136" s="14"/>
      <c r="E136" s="11"/>
      <c r="G136"/>
      <c r="H136" s="7"/>
    </row>
    <row r="137" spans="2:8" x14ac:dyDescent="0.25">
      <c r="B137" s="14"/>
      <c r="C137"/>
      <c r="D137" s="14"/>
      <c r="E137" s="11"/>
      <c r="G137"/>
      <c r="H137" s="7"/>
    </row>
    <row r="138" spans="2:8" x14ac:dyDescent="0.25">
      <c r="C138"/>
    </row>
    <row r="139" spans="2:8" x14ac:dyDescent="0.25">
      <c r="C139"/>
    </row>
    <row r="140" spans="2:8" x14ac:dyDescent="0.25">
      <c r="C140"/>
    </row>
  </sheetData>
  <sheetProtection algorithmName="SHA-512" hashValue="NLekstsqedapY+fi2o6ZGrTazeyDOzzIjja5Ssm6318y3x0pBGc84WSOD5ccMZyO5CGUfLkjdODlNDpl+NE/Ig==" saltValue="KV1Is0zeyXlhEV6cSAO5/A==" spinCount="100000" sheet="1" objects="1" scenarios="1"/>
  <autoFilter ref="A1:G72" xr:uid="{00000000-0009-0000-0000-000003000000}"/>
  <pageMargins left="0.7" right="0.7" top="0.75" bottom="0.75" header="0.3" footer="0.3"/>
  <pageSetup paperSize="9" orientation="portrait" r:id="rId1"/>
  <headerFooter>
    <oddFooter>&amp;C_x000D_&amp;1#&amp;"Calibri"&amp;10&amp;K0000FF Restricted Use - À usage restreint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4"/>
  <dimension ref="A1:A1044"/>
  <sheetViews>
    <sheetView zoomScale="85" zoomScaleNormal="85" workbookViewId="0">
      <selection activeCell="E48" sqref="E48"/>
    </sheetView>
  </sheetViews>
  <sheetFormatPr defaultColWidth="9.1796875" defaultRowHeight="11.5" x14ac:dyDescent="0.25"/>
  <cols>
    <col min="1" max="1" width="12.1796875" style="1" customWidth="1"/>
    <col min="2" max="16384" width="9.1796875" style="1"/>
  </cols>
  <sheetData>
    <row r="1" spans="1:1" ht="24" customHeight="1" x14ac:dyDescent="0.25">
      <c r="A1" s="1">
        <v>1</v>
      </c>
    </row>
    <row r="2" spans="1:1" ht="46.5" customHeight="1" x14ac:dyDescent="0.25">
      <c r="A2" s="10" t="s">
        <v>2</v>
      </c>
    </row>
    <row r="3" spans="1:1" ht="83.25" customHeight="1" x14ac:dyDescent="0.25">
      <c r="A3" s="10" t="s">
        <v>1</v>
      </c>
    </row>
    <row r="4" spans="1:1" ht="48.75" customHeight="1" x14ac:dyDescent="0.25">
      <c r="A4" s="10"/>
    </row>
    <row r="5" spans="1:1" ht="48" customHeight="1" x14ac:dyDescent="0.25">
      <c r="A5" s="6"/>
    </row>
    <row r="6" spans="1:1" x14ac:dyDescent="0.25">
      <c r="A6" s="6"/>
    </row>
    <row r="7" spans="1:1" x14ac:dyDescent="0.25">
      <c r="A7" s="1" t="s">
        <v>159</v>
      </c>
    </row>
    <row r="976" spans="1:1" x14ac:dyDescent="0.25">
      <c r="A976" s="5"/>
    </row>
    <row r="977" spans="1:1" x14ac:dyDescent="0.25">
      <c r="A977" s="5"/>
    </row>
    <row r="978" spans="1:1" x14ac:dyDescent="0.25">
      <c r="A978" s="5"/>
    </row>
    <row r="979" spans="1:1" x14ac:dyDescent="0.25">
      <c r="A979" s="5"/>
    </row>
    <row r="980" spans="1:1" x14ac:dyDescent="0.25">
      <c r="A980" s="5"/>
    </row>
    <row r="981" spans="1:1" x14ac:dyDescent="0.25">
      <c r="A981" s="5"/>
    </row>
    <row r="982" spans="1:1" x14ac:dyDescent="0.25">
      <c r="A982" s="5"/>
    </row>
    <row r="983" spans="1:1" x14ac:dyDescent="0.25">
      <c r="A983" s="5"/>
    </row>
    <row r="984" spans="1:1" x14ac:dyDescent="0.25">
      <c r="A984" s="5"/>
    </row>
    <row r="985" spans="1:1" x14ac:dyDescent="0.25">
      <c r="A985" s="5"/>
    </row>
    <row r="986" spans="1:1" x14ac:dyDescent="0.25">
      <c r="A986" s="5"/>
    </row>
    <row r="987" spans="1:1" x14ac:dyDescent="0.25">
      <c r="A987" s="5"/>
    </row>
    <row r="988" spans="1:1" x14ac:dyDescent="0.25">
      <c r="A988" s="5"/>
    </row>
    <row r="989" spans="1:1" x14ac:dyDescent="0.25">
      <c r="A989" s="5"/>
    </row>
    <row r="990" spans="1:1" x14ac:dyDescent="0.25">
      <c r="A990" s="5"/>
    </row>
    <row r="991" spans="1:1" x14ac:dyDescent="0.25">
      <c r="A991" s="5"/>
    </row>
    <row r="992" spans="1:1" x14ac:dyDescent="0.25">
      <c r="A992" s="5"/>
    </row>
    <row r="993" spans="1:1" x14ac:dyDescent="0.25">
      <c r="A993" s="5"/>
    </row>
    <row r="994" spans="1:1" x14ac:dyDescent="0.25">
      <c r="A994" s="5"/>
    </row>
    <row r="995" spans="1:1" x14ac:dyDescent="0.25">
      <c r="A995" s="5"/>
    </row>
    <row r="996" spans="1:1" x14ac:dyDescent="0.25">
      <c r="A996" s="5"/>
    </row>
    <row r="997" spans="1:1" x14ac:dyDescent="0.25">
      <c r="A997" s="5"/>
    </row>
    <row r="998" spans="1:1" x14ac:dyDescent="0.25">
      <c r="A998" s="5"/>
    </row>
    <row r="999" spans="1:1" x14ac:dyDescent="0.25">
      <c r="A999" s="5"/>
    </row>
    <row r="1000" spans="1:1" x14ac:dyDescent="0.25">
      <c r="A1000" s="5"/>
    </row>
    <row r="1001" spans="1:1" x14ac:dyDescent="0.25">
      <c r="A1001" s="5"/>
    </row>
    <row r="1002" spans="1:1" x14ac:dyDescent="0.25">
      <c r="A1002" s="5"/>
    </row>
    <row r="1003" spans="1:1" x14ac:dyDescent="0.25">
      <c r="A1003" s="5"/>
    </row>
    <row r="1004" spans="1:1" x14ac:dyDescent="0.25">
      <c r="A1004" s="5"/>
    </row>
    <row r="1005" spans="1:1" x14ac:dyDescent="0.25">
      <c r="A1005" s="5"/>
    </row>
    <row r="1006" spans="1:1" x14ac:dyDescent="0.25">
      <c r="A1006" s="5"/>
    </row>
    <row r="1007" spans="1:1" x14ac:dyDescent="0.25">
      <c r="A1007" s="5"/>
    </row>
    <row r="1008" spans="1:1" x14ac:dyDescent="0.25">
      <c r="A1008" s="5"/>
    </row>
    <row r="1009" spans="1:1" x14ac:dyDescent="0.25">
      <c r="A1009" s="5"/>
    </row>
    <row r="1010" spans="1:1" x14ac:dyDescent="0.25">
      <c r="A1010" s="5"/>
    </row>
    <row r="1011" spans="1:1" x14ac:dyDescent="0.25">
      <c r="A1011" s="5"/>
    </row>
    <row r="1012" spans="1:1" x14ac:dyDescent="0.25">
      <c r="A1012" s="5"/>
    </row>
    <row r="1013" spans="1:1" x14ac:dyDescent="0.25">
      <c r="A1013" s="5"/>
    </row>
    <row r="1014" spans="1:1" x14ac:dyDescent="0.25">
      <c r="A1014" s="5"/>
    </row>
    <row r="1015" spans="1:1" x14ac:dyDescent="0.25">
      <c r="A1015" s="5"/>
    </row>
    <row r="1016" spans="1:1" x14ac:dyDescent="0.25">
      <c r="A1016" s="5"/>
    </row>
    <row r="1017" spans="1:1" x14ac:dyDescent="0.25">
      <c r="A1017" s="5"/>
    </row>
    <row r="1018" spans="1:1" x14ac:dyDescent="0.25">
      <c r="A1018" s="5"/>
    </row>
    <row r="1019" spans="1:1" x14ac:dyDescent="0.25">
      <c r="A1019" s="5"/>
    </row>
    <row r="1020" spans="1:1" x14ac:dyDescent="0.25">
      <c r="A1020" s="5"/>
    </row>
    <row r="1021" spans="1:1" x14ac:dyDescent="0.25">
      <c r="A1021" s="5"/>
    </row>
    <row r="1022" spans="1:1" x14ac:dyDescent="0.25">
      <c r="A1022" s="5"/>
    </row>
    <row r="1023" spans="1:1" x14ac:dyDescent="0.25">
      <c r="A1023" s="5"/>
    </row>
    <row r="1024" spans="1:1" x14ac:dyDescent="0.25">
      <c r="A1024" s="5"/>
    </row>
    <row r="1025" spans="1:1" x14ac:dyDescent="0.25">
      <c r="A1025" s="5"/>
    </row>
    <row r="1026" spans="1:1" x14ac:dyDescent="0.25">
      <c r="A1026" s="5"/>
    </row>
    <row r="1027" spans="1:1" x14ac:dyDescent="0.25">
      <c r="A1027" s="5"/>
    </row>
    <row r="1028" spans="1:1" x14ac:dyDescent="0.25">
      <c r="A1028" s="5"/>
    </row>
    <row r="1029" spans="1:1" x14ac:dyDescent="0.25">
      <c r="A1029" s="5"/>
    </row>
    <row r="1030" spans="1:1" x14ac:dyDescent="0.25">
      <c r="A1030" s="5"/>
    </row>
    <row r="1031" spans="1:1" x14ac:dyDescent="0.25">
      <c r="A1031" s="5"/>
    </row>
    <row r="1032" spans="1:1" x14ac:dyDescent="0.25">
      <c r="A1032" s="5"/>
    </row>
    <row r="1033" spans="1:1" x14ac:dyDescent="0.25">
      <c r="A1033" s="5"/>
    </row>
    <row r="1034" spans="1:1" x14ac:dyDescent="0.25">
      <c r="A1034" s="5"/>
    </row>
    <row r="1035" spans="1:1" x14ac:dyDescent="0.25">
      <c r="A1035" s="5"/>
    </row>
    <row r="1036" spans="1:1" x14ac:dyDescent="0.25">
      <c r="A1036" s="5"/>
    </row>
    <row r="1037" spans="1:1" x14ac:dyDescent="0.25">
      <c r="A1037" s="5"/>
    </row>
    <row r="1038" spans="1:1" x14ac:dyDescent="0.25">
      <c r="A1038" s="5"/>
    </row>
    <row r="1039" spans="1:1" x14ac:dyDescent="0.25">
      <c r="A1039" s="5"/>
    </row>
    <row r="1040" spans="1:1" x14ac:dyDescent="0.25">
      <c r="A1040" s="5"/>
    </row>
    <row r="1041" spans="1:1" x14ac:dyDescent="0.25">
      <c r="A1041" s="5"/>
    </row>
    <row r="1042" spans="1:1" x14ac:dyDescent="0.25">
      <c r="A1042" s="5"/>
    </row>
    <row r="1043" spans="1:1" x14ac:dyDescent="0.25">
      <c r="A1043" s="5"/>
    </row>
    <row r="1044" spans="1:1" x14ac:dyDescent="0.25">
      <c r="A1044" s="5"/>
    </row>
  </sheetData>
  <sheetProtection algorithmName="SHA-512" hashValue="SNoJBUteZqf6UP5bYw10dUVdvvr0+InG315wYL/USEbFiPuL8BnLnA3Ge5J6/b89i+IGIIwKrN6KxsMss574ug==" saltValue="AVXHdlSWEhKsr7aoSnRD4g=="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5"/>
  <dimension ref="A1:R84"/>
  <sheetViews>
    <sheetView zoomScale="85" zoomScaleNormal="85" workbookViewId="0">
      <selection activeCell="E48" sqref="E48"/>
    </sheetView>
  </sheetViews>
  <sheetFormatPr defaultColWidth="9.1796875" defaultRowHeight="11.5" x14ac:dyDescent="0.25"/>
  <cols>
    <col min="1" max="1" width="10.26953125" style="6" bestFit="1" customWidth="1"/>
    <col min="2" max="2" width="10.1796875" style="1" bestFit="1" customWidth="1"/>
    <col min="3" max="3" width="10.81640625" style="1" bestFit="1" customWidth="1"/>
    <col min="4" max="4" width="10.54296875" style="1" bestFit="1" customWidth="1"/>
    <col min="5" max="9" width="10.81640625" style="1" bestFit="1" customWidth="1"/>
    <col min="10" max="12" width="10.81640625" style="1" customWidth="1"/>
    <col min="13" max="13" width="11.26953125" style="1" bestFit="1" customWidth="1"/>
    <col min="14" max="14" width="11.26953125" style="1" customWidth="1"/>
    <col min="15" max="15" width="11.26953125" style="1" bestFit="1" customWidth="1"/>
    <col min="16" max="16" width="10.81640625" style="1" bestFit="1" customWidth="1"/>
    <col min="17" max="17" width="10.81640625" style="1" customWidth="1"/>
    <col min="18" max="18" width="11.26953125" style="1" bestFit="1" customWidth="1"/>
    <col min="19" max="16384" width="9.1796875" style="1"/>
  </cols>
  <sheetData>
    <row r="1" spans="1:18" x14ac:dyDescent="0.25">
      <c r="A1" s="6" t="s">
        <v>160</v>
      </c>
      <c r="B1" s="1">
        <f t="shared" ref="B1:R1" si="0">IF(LEFT(B3,14)="not applicable",1,COUNTA(B3:B4))</f>
        <v>2</v>
      </c>
      <c r="C1" s="1">
        <f t="shared" si="0"/>
        <v>2</v>
      </c>
      <c r="D1" s="1">
        <f t="shared" si="0"/>
        <v>2</v>
      </c>
      <c r="E1" s="1">
        <f t="shared" si="0"/>
        <v>2</v>
      </c>
      <c r="F1" s="1">
        <f t="shared" si="0"/>
        <v>2</v>
      </c>
      <c r="G1" s="1">
        <f t="shared" si="0"/>
        <v>2</v>
      </c>
      <c r="H1" s="1">
        <f t="shared" si="0"/>
        <v>2</v>
      </c>
      <c r="I1" s="1">
        <f t="shared" si="0"/>
        <v>2</v>
      </c>
      <c r="J1" s="1">
        <f t="shared" si="0"/>
        <v>2</v>
      </c>
      <c r="K1" s="1">
        <f t="shared" si="0"/>
        <v>2</v>
      </c>
      <c r="L1" s="1">
        <f t="shared" si="0"/>
        <v>2</v>
      </c>
      <c r="M1" s="1">
        <f t="shared" si="0"/>
        <v>2</v>
      </c>
      <c r="N1" s="1">
        <f t="shared" si="0"/>
        <v>2</v>
      </c>
      <c r="O1" s="1">
        <f t="shared" si="0"/>
        <v>2</v>
      </c>
      <c r="P1" s="1">
        <f t="shared" si="0"/>
        <v>2</v>
      </c>
      <c r="Q1" s="1">
        <f t="shared" si="0"/>
        <v>2</v>
      </c>
      <c r="R1" s="1">
        <f t="shared" si="0"/>
        <v>2</v>
      </c>
    </row>
    <row r="2" spans="1:18" x14ac:dyDescent="0.25">
      <c r="B2" s="6" t="s">
        <v>27</v>
      </c>
      <c r="C2" s="6" t="s">
        <v>28</v>
      </c>
      <c r="D2" s="6" t="s">
        <v>29</v>
      </c>
      <c r="E2" s="6" t="s">
        <v>30</v>
      </c>
      <c r="F2" s="6" t="s">
        <v>31</v>
      </c>
      <c r="G2" s="6" t="s">
        <v>32</v>
      </c>
      <c r="H2" s="6" t="s">
        <v>33</v>
      </c>
      <c r="I2" s="6" t="s">
        <v>110</v>
      </c>
      <c r="J2" s="6" t="s">
        <v>34</v>
      </c>
      <c r="K2" s="6" t="s">
        <v>111</v>
      </c>
      <c r="L2" s="6" t="s">
        <v>35</v>
      </c>
      <c r="M2" s="6" t="s">
        <v>161</v>
      </c>
      <c r="N2" s="6" t="s">
        <v>162</v>
      </c>
      <c r="O2" s="6" t="s">
        <v>163</v>
      </c>
      <c r="P2" s="6" t="s">
        <v>164</v>
      </c>
      <c r="Q2" s="6" t="s">
        <v>165</v>
      </c>
      <c r="R2" s="6" t="s">
        <v>36</v>
      </c>
    </row>
    <row r="3" spans="1:18" x14ac:dyDescent="0.25">
      <c r="B3" s="1" t="str">
        <f>IF('9-Other Sectors'!$P9="yes","not applicable (Q9.1.1 answered with 'yes')","yes")</f>
        <v>yes</v>
      </c>
      <c r="C3" s="1" t="str">
        <f>IF('9-Other Sectors'!$P10="yes","not applicable (Q9.1.1 answered with 'yes')","yes")</f>
        <v>yes</v>
      </c>
      <c r="D3" s="1" t="str">
        <f>IF('9-Other Sectors'!$P11="yes","not applicable (Q9.1.1 answered with 'yes')","yes")</f>
        <v>yes</v>
      </c>
      <c r="E3" s="1" t="str">
        <f>IF('9-Other Sectors'!$P12="yes","not applicable (Q9.1.1 answered with 'yes')","yes")</f>
        <v>yes</v>
      </c>
      <c r="F3" s="1" t="str">
        <f>IF('9-Other Sectors'!$P13="yes","not applicable (Q9.1.1 answered with 'yes')","yes")</f>
        <v>yes</v>
      </c>
      <c r="G3" s="1" t="str">
        <f>IF('9-Other Sectors'!$P14="yes","not applicable (Q9.1.1 answered with 'yes')","yes")</f>
        <v>yes</v>
      </c>
      <c r="H3" s="1" t="str">
        <f>IF('9-Other Sectors'!$P15="yes","not applicable (Q9.1.1 answered with 'yes')","yes")</f>
        <v>yes</v>
      </c>
      <c r="I3" s="1" t="str">
        <f>IF('9-Other Sectors'!$P16="yes","not applicable (Q9.1.1 answered with 'yes')","yes")</f>
        <v>yes</v>
      </c>
      <c r="J3" s="1" t="str">
        <f>IF('9-Other Sectors'!$P17="yes","not applicable (Q9.1.1 answered with 'yes')","yes")</f>
        <v>yes</v>
      </c>
      <c r="K3" s="1" t="str">
        <f>IF('9-Other Sectors'!$P18="yes","not applicable (Q9.1.1 answered with 'yes')","yes")</f>
        <v>yes</v>
      </c>
      <c r="L3" s="1" t="str">
        <f>IF('9-Other Sectors'!$P19="yes","not applicable (Q9.1.1 answered with 'yes')","yes")</f>
        <v>yes</v>
      </c>
      <c r="M3" s="1" t="str">
        <f>IF('9-Other Sectors'!$P20="yes","not applicable (Q9.1.1 answered with 'yes')","yes")</f>
        <v>yes</v>
      </c>
      <c r="N3" s="1" t="str">
        <f>IF('9-Other Sectors'!$P21="yes","not applicable (Q9.1.1 answered with 'yes')","yes")</f>
        <v>yes</v>
      </c>
      <c r="O3" s="1" t="str">
        <f>IF('9-Other Sectors'!$P22="yes","not applicable (Q9.1.1 answered with 'yes')","yes")</f>
        <v>yes</v>
      </c>
      <c r="P3" s="1" t="str">
        <f>IF('9-Other Sectors'!$P23="yes","not applicable (Q9.1.1 answered with 'yes')","yes")</f>
        <v>yes</v>
      </c>
      <c r="Q3" s="1" t="str">
        <f>IF('9-Other Sectors'!$P24="yes","not applicable (Q9.1.1 answered with 'yes')","yes")</f>
        <v>yes</v>
      </c>
      <c r="R3" s="1" t="str">
        <f>IF('9-Other Sectors'!$P25="yes","not applicable (Q9.1.1 answered with 'yes')","yes")</f>
        <v>yes</v>
      </c>
    </row>
    <row r="4" spans="1:18" x14ac:dyDescent="0.25">
      <c r="B4" s="1" t="str">
        <f>IF('9-Other Sectors'!$P9="yes"," ","no")</f>
        <v>no</v>
      </c>
      <c r="C4" s="1" t="str">
        <f>IF('9-Other Sectors'!$P10="yes"," ","no")</f>
        <v>no</v>
      </c>
      <c r="D4" s="1" t="str">
        <f>IF('9-Other Sectors'!$P11="yes"," ","no")</f>
        <v>no</v>
      </c>
      <c r="E4" s="1" t="str">
        <f>IF('9-Other Sectors'!$P12="yes"," ","no")</f>
        <v>no</v>
      </c>
      <c r="F4" s="1" t="str">
        <f>IF('9-Other Sectors'!$P13="yes"," ","no")</f>
        <v>no</v>
      </c>
      <c r="G4" s="1" t="str">
        <f>IF('9-Other Sectors'!$P14="yes"," ","no")</f>
        <v>no</v>
      </c>
      <c r="H4" s="1" t="str">
        <f>IF('9-Other Sectors'!$P15="yes"," ","no")</f>
        <v>no</v>
      </c>
      <c r="I4" s="1" t="str">
        <f>IF('9-Other Sectors'!$P16="yes"," ","no")</f>
        <v>no</v>
      </c>
      <c r="J4" s="1" t="str">
        <f>IF('9-Other Sectors'!$P17="yes"," ","no")</f>
        <v>no</v>
      </c>
      <c r="K4" s="1" t="str">
        <f>IF('9-Other Sectors'!$P18="yes"," ","no")</f>
        <v>no</v>
      </c>
      <c r="L4" s="1" t="str">
        <f>IF('9-Other Sectors'!$P19="yes"," ","no")</f>
        <v>no</v>
      </c>
      <c r="M4" s="1" t="str">
        <f>IF('9-Other Sectors'!$P20="yes"," ","no")</f>
        <v>no</v>
      </c>
      <c r="N4" s="1" t="str">
        <f>IF('9-Other Sectors'!$P21="yes"," ","no")</f>
        <v>no</v>
      </c>
      <c r="O4" s="1" t="str">
        <f>IF('9-Other Sectors'!$P22="yes"," ","no")</f>
        <v>no</v>
      </c>
      <c r="P4" s="1" t="str">
        <f>IF('9-Other Sectors'!$P23="yes"," ","no")</f>
        <v>no</v>
      </c>
      <c r="Q4" s="1" t="str">
        <f>IF('9-Other Sectors'!$P24="yes"," ","no")</f>
        <v>no</v>
      </c>
      <c r="R4" s="1" t="str">
        <f>IF('9-Other Sectors'!$P25="yes"," ","no")</f>
        <v>no</v>
      </c>
    </row>
    <row r="11" spans="1:18" x14ac:dyDescent="0.25">
      <c r="A11" s="6" t="s">
        <v>192</v>
      </c>
      <c r="B11" s="1">
        <f t="shared" ref="B11:R11" si="1">IF(LEFT(B13,14)="not applicable",1,COUNTA(B13:B14))</f>
        <v>2</v>
      </c>
      <c r="C11" s="1">
        <f t="shared" si="1"/>
        <v>2</v>
      </c>
      <c r="D11" s="1">
        <f t="shared" si="1"/>
        <v>2</v>
      </c>
      <c r="E11" s="1">
        <f t="shared" si="1"/>
        <v>2</v>
      </c>
      <c r="F11" s="1">
        <f t="shared" si="1"/>
        <v>2</v>
      </c>
      <c r="G11" s="1">
        <f t="shared" si="1"/>
        <v>2</v>
      </c>
      <c r="H11" s="1">
        <f t="shared" si="1"/>
        <v>2</v>
      </c>
      <c r="I11" s="1">
        <f t="shared" si="1"/>
        <v>2</v>
      </c>
      <c r="J11" s="1">
        <f t="shared" si="1"/>
        <v>2</v>
      </c>
      <c r="K11" s="1">
        <f t="shared" si="1"/>
        <v>2</v>
      </c>
      <c r="L11" s="1">
        <f t="shared" si="1"/>
        <v>2</v>
      </c>
      <c r="M11" s="1">
        <f t="shared" si="1"/>
        <v>2</v>
      </c>
      <c r="N11" s="1">
        <f t="shared" si="1"/>
        <v>2</v>
      </c>
      <c r="O11" s="1">
        <f t="shared" si="1"/>
        <v>2</v>
      </c>
      <c r="P11" s="1">
        <f t="shared" si="1"/>
        <v>2</v>
      </c>
      <c r="Q11" s="1">
        <f t="shared" si="1"/>
        <v>2</v>
      </c>
      <c r="R11" s="1">
        <f t="shared" si="1"/>
        <v>2</v>
      </c>
    </row>
    <row r="12" spans="1:18" x14ac:dyDescent="0.25">
      <c r="B12" s="6" t="s">
        <v>27</v>
      </c>
      <c r="C12" s="6" t="s">
        <v>28</v>
      </c>
      <c r="D12" s="6" t="s">
        <v>29</v>
      </c>
      <c r="E12" s="6" t="s">
        <v>30</v>
      </c>
      <c r="F12" s="6" t="s">
        <v>31</v>
      </c>
      <c r="G12" s="6" t="s">
        <v>32</v>
      </c>
      <c r="H12" s="6" t="s">
        <v>33</v>
      </c>
      <c r="I12" s="6" t="s">
        <v>110</v>
      </c>
      <c r="J12" s="6" t="s">
        <v>34</v>
      </c>
      <c r="K12" s="6" t="s">
        <v>111</v>
      </c>
      <c r="L12" s="6" t="s">
        <v>35</v>
      </c>
      <c r="M12" s="6" t="s">
        <v>161</v>
      </c>
      <c r="N12" s="6" t="s">
        <v>162</v>
      </c>
      <c r="O12" s="6" t="s">
        <v>163</v>
      </c>
      <c r="P12" s="6" t="s">
        <v>164</v>
      </c>
      <c r="Q12" s="6" t="s">
        <v>165</v>
      </c>
      <c r="R12" s="6" t="s">
        <v>36</v>
      </c>
    </row>
    <row r="13" spans="1:18" x14ac:dyDescent="0.25">
      <c r="B13" s="1" t="str">
        <f>IF('9-Other Sectors'!$R9="yes","not applicable (Q9.1.1 answered with 'yes')","yes")</f>
        <v>yes</v>
      </c>
      <c r="C13" s="1" t="str">
        <f>IF('9-Other Sectors'!$R10="yes","not applicable (Q9.1.1 answered with 'yes')","yes")</f>
        <v>yes</v>
      </c>
      <c r="D13" s="1" t="str">
        <f>IF('9-Other Sectors'!$R11="yes","not applicable (Q9.1.1 answered with 'yes')","yes")</f>
        <v>yes</v>
      </c>
      <c r="E13" s="1" t="str">
        <f>IF('9-Other Sectors'!$R12="yes","not applicable (Q9.1.1 answered with 'yes')","yes")</f>
        <v>yes</v>
      </c>
      <c r="F13" s="1" t="str">
        <f>IF('9-Other Sectors'!$R13="yes","not applicable (Q9.1.1 answered with 'yes')","yes")</f>
        <v>yes</v>
      </c>
      <c r="G13" s="1" t="str">
        <f>IF('9-Other Sectors'!$R14="yes","not applicable (Q9.1.1 answered with 'yes')","yes")</f>
        <v>yes</v>
      </c>
      <c r="H13" s="1" t="str">
        <f>IF('9-Other Sectors'!$R15="yes","not applicable (Q9.1.1 answered with 'yes')","yes")</f>
        <v>yes</v>
      </c>
      <c r="I13" s="1" t="str">
        <f>IF('9-Other Sectors'!$R16="yes","not applicable (Q9.1.1 answered with 'yes')","yes")</f>
        <v>yes</v>
      </c>
      <c r="J13" s="1" t="str">
        <f>IF('9-Other Sectors'!$R17="yes","not applicable (Q9.1.1 answered with 'yes')","yes")</f>
        <v>yes</v>
      </c>
      <c r="K13" s="1" t="str">
        <f>IF('9-Other Sectors'!$R18="yes","not applicable (Q9.1.1 answered with 'yes')","yes")</f>
        <v>yes</v>
      </c>
      <c r="L13" s="1" t="str">
        <f>IF('9-Other Sectors'!$R19="yes","not applicable (Q9.1.1 answered with 'yes')","yes")</f>
        <v>yes</v>
      </c>
      <c r="M13" s="1" t="str">
        <f>IF('9-Other Sectors'!$R20="yes","not applicable (Q9.1.1 answered with 'yes')","yes")</f>
        <v>yes</v>
      </c>
      <c r="N13" s="1" t="str">
        <f>IF('9-Other Sectors'!$R21="yes","not applicable (Q9.1.1 answered with 'yes')","yes")</f>
        <v>yes</v>
      </c>
      <c r="O13" s="1" t="str">
        <f>IF('9-Other Sectors'!$R22="yes","not applicable (Q9.1.1 answered with 'yes')","yes")</f>
        <v>yes</v>
      </c>
      <c r="P13" s="1" t="str">
        <f>IF('9-Other Sectors'!$R23="yes","not applicable (Q9.1.1 answered with 'yes')","yes")</f>
        <v>yes</v>
      </c>
      <c r="Q13" s="1" t="str">
        <f>IF('9-Other Sectors'!$R24="yes","not applicable (Q9.1.1 answered with 'yes')","yes")</f>
        <v>yes</v>
      </c>
      <c r="R13" s="1" t="str">
        <f>IF('9-Other Sectors'!$R25="yes","not applicable (Q9.1.1 answered with 'yes')","yes")</f>
        <v>yes</v>
      </c>
    </row>
    <row r="14" spans="1:18" x14ac:dyDescent="0.25">
      <c r="B14" s="1" t="str">
        <f>IF('9-Other Sectors'!$R9="yes"," ","no")</f>
        <v>no</v>
      </c>
      <c r="C14" s="1" t="str">
        <f>IF('9-Other Sectors'!$R10="yes"," ","no")</f>
        <v>no</v>
      </c>
      <c r="D14" s="1" t="str">
        <f>IF('9-Other Sectors'!$R11="yes"," ","no")</f>
        <v>no</v>
      </c>
      <c r="E14" s="1" t="str">
        <f>IF('9-Other Sectors'!$R12="yes"," ","no")</f>
        <v>no</v>
      </c>
      <c r="F14" s="1" t="str">
        <f>IF('9-Other Sectors'!$R13="yes"," ","no")</f>
        <v>no</v>
      </c>
      <c r="G14" s="1" t="str">
        <f>IF('9-Other Sectors'!$R14="yes"," ","no")</f>
        <v>no</v>
      </c>
      <c r="H14" s="1" t="str">
        <f>IF('9-Other Sectors'!$R15="yes"," ","no")</f>
        <v>no</v>
      </c>
      <c r="I14" s="1" t="str">
        <f>IF('9-Other Sectors'!$R16="yes"," ","no")</f>
        <v>no</v>
      </c>
      <c r="J14" s="1" t="str">
        <f>IF('9-Other Sectors'!$R17="yes"," ","no")</f>
        <v>no</v>
      </c>
      <c r="K14" s="1" t="str">
        <f>IF('9-Other Sectors'!$R18="yes"," ","no")</f>
        <v>no</v>
      </c>
      <c r="L14" s="1" t="str">
        <f>IF('9-Other Sectors'!$R19="yes"," ","no")</f>
        <v>no</v>
      </c>
      <c r="M14" s="1" t="str">
        <f>IF('9-Other Sectors'!$R20="yes"," ","no")</f>
        <v>no</v>
      </c>
      <c r="N14" s="1" t="str">
        <f>IF('9-Other Sectors'!$R21="yes"," ","no")</f>
        <v>no</v>
      </c>
      <c r="O14" s="1" t="str">
        <f>IF('9-Other Sectors'!$R22="yes"," ","no")</f>
        <v>no</v>
      </c>
      <c r="P14" s="1" t="str">
        <f>IF('9-Other Sectors'!$R23="yes"," ","no")</f>
        <v>no</v>
      </c>
      <c r="Q14" s="1" t="str">
        <f>IF('9-Other Sectors'!$R24="yes"," ","no")</f>
        <v>no</v>
      </c>
      <c r="R14" s="1" t="str">
        <f>IF('9-Other Sectors'!$R25="yes"," ","no")</f>
        <v>no</v>
      </c>
    </row>
    <row r="21" spans="1:18" x14ac:dyDescent="0.25">
      <c r="A21" s="6" t="s">
        <v>191</v>
      </c>
      <c r="B21" s="1">
        <f t="shared" ref="B21:R21" si="2">IF(LEFT(B23,14)="not applicable",1,COUNTA(B23:B24))</f>
        <v>2</v>
      </c>
      <c r="C21" s="1">
        <f t="shared" si="2"/>
        <v>2</v>
      </c>
      <c r="D21" s="1">
        <f t="shared" si="2"/>
        <v>2</v>
      </c>
      <c r="E21" s="1">
        <f t="shared" si="2"/>
        <v>2</v>
      </c>
      <c r="F21" s="1">
        <f t="shared" si="2"/>
        <v>2</v>
      </c>
      <c r="G21" s="1">
        <f t="shared" si="2"/>
        <v>2</v>
      </c>
      <c r="H21" s="1">
        <f t="shared" si="2"/>
        <v>2</v>
      </c>
      <c r="I21" s="1">
        <f t="shared" si="2"/>
        <v>2</v>
      </c>
      <c r="J21" s="1">
        <f t="shared" si="2"/>
        <v>2</v>
      </c>
      <c r="K21" s="1">
        <f t="shared" si="2"/>
        <v>2</v>
      </c>
      <c r="L21" s="1">
        <f t="shared" si="2"/>
        <v>2</v>
      </c>
      <c r="M21" s="1">
        <f t="shared" si="2"/>
        <v>2</v>
      </c>
      <c r="N21" s="1">
        <f t="shared" si="2"/>
        <v>2</v>
      </c>
      <c r="O21" s="1">
        <f t="shared" si="2"/>
        <v>2</v>
      </c>
      <c r="P21" s="1">
        <f t="shared" si="2"/>
        <v>2</v>
      </c>
      <c r="Q21" s="1">
        <f t="shared" si="2"/>
        <v>2</v>
      </c>
      <c r="R21" s="1">
        <f t="shared" si="2"/>
        <v>2</v>
      </c>
    </row>
    <row r="22" spans="1:18" x14ac:dyDescent="0.25">
      <c r="B22" s="6" t="s">
        <v>27</v>
      </c>
      <c r="C22" s="6" t="s">
        <v>28</v>
      </c>
      <c r="D22" s="6" t="s">
        <v>29</v>
      </c>
      <c r="E22" s="6" t="s">
        <v>30</v>
      </c>
      <c r="F22" s="6" t="s">
        <v>31</v>
      </c>
      <c r="G22" s="6" t="s">
        <v>32</v>
      </c>
      <c r="H22" s="6" t="s">
        <v>33</v>
      </c>
      <c r="I22" s="6" t="s">
        <v>110</v>
      </c>
      <c r="J22" s="6" t="s">
        <v>34</v>
      </c>
      <c r="K22" s="6" t="s">
        <v>111</v>
      </c>
      <c r="L22" s="6" t="s">
        <v>35</v>
      </c>
      <c r="M22" s="6" t="s">
        <v>161</v>
      </c>
      <c r="N22" s="6" t="s">
        <v>162</v>
      </c>
      <c r="O22" s="6" t="s">
        <v>163</v>
      </c>
      <c r="P22" s="6" t="s">
        <v>164</v>
      </c>
      <c r="Q22" s="6" t="s">
        <v>165</v>
      </c>
      <c r="R22" s="6" t="s">
        <v>36</v>
      </c>
    </row>
    <row r="23" spans="1:18" x14ac:dyDescent="0.25">
      <c r="B23" s="1" t="str">
        <f>IF('9-Other Sectors'!$T9="yes","not applicable (Q9.1.1 answered with 'yes')","yes")</f>
        <v>yes</v>
      </c>
      <c r="C23" s="1" t="str">
        <f>IF('9-Other Sectors'!$T10="yes","not applicable (Q9.1.1 answered with 'yes')","yes")</f>
        <v>yes</v>
      </c>
      <c r="D23" s="1" t="str">
        <f>IF('9-Other Sectors'!$T11="yes","not applicable (Q9.1.1 answered with 'yes')","yes")</f>
        <v>yes</v>
      </c>
      <c r="E23" s="1" t="str">
        <f>IF('9-Other Sectors'!$T12="yes","not applicable (Q9.1.1 answered with 'yes')","yes")</f>
        <v>yes</v>
      </c>
      <c r="F23" s="1" t="str">
        <f>IF('9-Other Sectors'!$T13="yes","not applicable (Q9.1.1 answered with 'yes')","yes")</f>
        <v>yes</v>
      </c>
      <c r="G23" s="1" t="str">
        <f>IF('9-Other Sectors'!$T14="yes","not applicable (Q9.1.1 answered with 'yes')","yes")</f>
        <v>yes</v>
      </c>
      <c r="H23" s="1" t="str">
        <f>IF('9-Other Sectors'!$T15="yes","not applicable (Q9.1.1 answered with 'yes')","yes")</f>
        <v>yes</v>
      </c>
      <c r="I23" s="1" t="str">
        <f>IF('9-Other Sectors'!$T16="yes","not applicable (Q9.1.1 answered with 'yes')","yes")</f>
        <v>yes</v>
      </c>
      <c r="J23" s="1" t="str">
        <f>IF('9-Other Sectors'!$T17="yes","not applicable (Q9.1.1 answered with 'yes')","yes")</f>
        <v>yes</v>
      </c>
      <c r="K23" s="1" t="str">
        <f>IF('9-Other Sectors'!$T18="yes","not applicable (Q9.1.1 answered with 'yes')","yes")</f>
        <v>yes</v>
      </c>
      <c r="L23" s="1" t="str">
        <f>IF('9-Other Sectors'!$T19="yes","not applicable (Q9.1.1 answered with 'yes')","yes")</f>
        <v>yes</v>
      </c>
      <c r="M23" s="1" t="str">
        <f>IF('9-Other Sectors'!$T20="yes","not applicable (Q9.1.1 answered with 'yes')","yes")</f>
        <v>yes</v>
      </c>
      <c r="N23" s="1" t="str">
        <f>IF('9-Other Sectors'!$T21="yes","not applicable (Q9.1.1 answered with 'yes')","yes")</f>
        <v>yes</v>
      </c>
      <c r="O23" s="1" t="str">
        <f>IF('9-Other Sectors'!$T22="yes","not applicable (Q9.1.1 answered with 'yes')","yes")</f>
        <v>yes</v>
      </c>
      <c r="P23" s="1" t="str">
        <f>IF('9-Other Sectors'!$T23="yes","not applicable (Q9.1.1 answered with 'yes')","yes")</f>
        <v>yes</v>
      </c>
      <c r="Q23" s="1" t="str">
        <f>IF('9-Other Sectors'!$T24="yes","not applicable (Q9.1.1 answered with 'yes')","yes")</f>
        <v>yes</v>
      </c>
      <c r="R23" s="1" t="str">
        <f>IF('9-Other Sectors'!$T25="yes","not applicable (Q9.1.1 answered with 'yes')","yes")</f>
        <v>yes</v>
      </c>
    </row>
    <row r="24" spans="1:18" x14ac:dyDescent="0.25">
      <c r="B24" s="1" t="str">
        <f>IF('9-Other Sectors'!$T9="yes"," ","no")</f>
        <v>no</v>
      </c>
      <c r="C24" s="1" t="str">
        <f>IF('9-Other Sectors'!$T10="yes"," ","no")</f>
        <v>no</v>
      </c>
      <c r="D24" s="1" t="str">
        <f>IF('9-Other Sectors'!$T11="yes"," ","no")</f>
        <v>no</v>
      </c>
      <c r="E24" s="1" t="str">
        <f>IF('9-Other Sectors'!$T12="yes"," ","no")</f>
        <v>no</v>
      </c>
      <c r="F24" s="1" t="str">
        <f>IF('9-Other Sectors'!$T13="yes"," ","no")</f>
        <v>no</v>
      </c>
      <c r="G24" s="1" t="str">
        <f>IF('9-Other Sectors'!$T14="yes"," ","no")</f>
        <v>no</v>
      </c>
      <c r="H24" s="1" t="str">
        <f>IF('9-Other Sectors'!$T15="yes"," ","no")</f>
        <v>no</v>
      </c>
      <c r="I24" s="1" t="str">
        <f>IF('9-Other Sectors'!$T16="yes"," ","no")</f>
        <v>no</v>
      </c>
      <c r="J24" s="1" t="str">
        <f>IF('9-Other Sectors'!$T17="yes"," ","no")</f>
        <v>no</v>
      </c>
      <c r="K24" s="1" t="str">
        <f>IF('9-Other Sectors'!$T18="yes"," ","no")</f>
        <v>no</v>
      </c>
      <c r="L24" s="1" t="str">
        <f>IF('9-Other Sectors'!$T19="yes"," ","no")</f>
        <v>no</v>
      </c>
      <c r="M24" s="1" t="str">
        <f>IF('9-Other Sectors'!$T20="yes"," ","no")</f>
        <v>no</v>
      </c>
      <c r="N24" s="1" t="str">
        <f>IF('9-Other Sectors'!$T21="yes"," ","no")</f>
        <v>no</v>
      </c>
      <c r="O24" s="1" t="str">
        <f>IF('9-Other Sectors'!$T22="yes"," ","no")</f>
        <v>no</v>
      </c>
      <c r="P24" s="1" t="str">
        <f>IF('9-Other Sectors'!$T23="yes"," ","no")</f>
        <v>no</v>
      </c>
      <c r="Q24" s="1" t="str">
        <f>IF('9-Other Sectors'!$T24="yes"," ","no")</f>
        <v>no</v>
      </c>
      <c r="R24" s="1" t="str">
        <f>IF('9-Other Sectors'!$T25="yes"," ","no")</f>
        <v>no</v>
      </c>
    </row>
    <row r="31" spans="1:18" x14ac:dyDescent="0.25">
      <c r="A31" s="6" t="s">
        <v>185</v>
      </c>
      <c r="B31" s="1">
        <f t="shared" ref="B31:R31" si="3">IF(LEFT(B33,14)="not applicable",1,COUNTA(B33:B34))</f>
        <v>2</v>
      </c>
      <c r="C31" s="1">
        <f t="shared" si="3"/>
        <v>2</v>
      </c>
      <c r="D31" s="1">
        <f t="shared" si="3"/>
        <v>2</v>
      </c>
      <c r="E31" s="1">
        <f t="shared" si="3"/>
        <v>2</v>
      </c>
      <c r="F31" s="1">
        <f t="shared" si="3"/>
        <v>2</v>
      </c>
      <c r="G31" s="1">
        <f t="shared" si="3"/>
        <v>2</v>
      </c>
      <c r="H31" s="1">
        <f t="shared" si="3"/>
        <v>2</v>
      </c>
      <c r="I31" s="1">
        <f t="shared" si="3"/>
        <v>2</v>
      </c>
      <c r="J31" s="1">
        <f t="shared" si="3"/>
        <v>2</v>
      </c>
      <c r="K31" s="1">
        <f t="shared" si="3"/>
        <v>2</v>
      </c>
      <c r="L31" s="1">
        <f t="shared" si="3"/>
        <v>2</v>
      </c>
      <c r="M31" s="1">
        <f t="shared" si="3"/>
        <v>2</v>
      </c>
      <c r="N31" s="1">
        <f t="shared" si="3"/>
        <v>2</v>
      </c>
      <c r="O31" s="1">
        <f t="shared" si="3"/>
        <v>2</v>
      </c>
      <c r="P31" s="1">
        <f t="shared" si="3"/>
        <v>2</v>
      </c>
      <c r="Q31" s="1">
        <f t="shared" si="3"/>
        <v>2</v>
      </c>
      <c r="R31" s="1">
        <f t="shared" si="3"/>
        <v>2</v>
      </c>
    </row>
    <row r="32" spans="1:18" x14ac:dyDescent="0.25">
      <c r="B32" s="6" t="s">
        <v>27</v>
      </c>
      <c r="C32" s="6" t="s">
        <v>28</v>
      </c>
      <c r="D32" s="6" t="s">
        <v>29</v>
      </c>
      <c r="E32" s="6" t="s">
        <v>30</v>
      </c>
      <c r="F32" s="6" t="s">
        <v>31</v>
      </c>
      <c r="G32" s="6" t="s">
        <v>32</v>
      </c>
      <c r="H32" s="6" t="s">
        <v>33</v>
      </c>
      <c r="I32" s="6" t="s">
        <v>110</v>
      </c>
      <c r="J32" s="6" t="s">
        <v>34</v>
      </c>
      <c r="K32" s="6" t="s">
        <v>111</v>
      </c>
      <c r="L32" s="6" t="s">
        <v>35</v>
      </c>
      <c r="M32" s="6" t="s">
        <v>161</v>
      </c>
      <c r="N32" s="6" t="s">
        <v>162</v>
      </c>
      <c r="O32" s="6" t="s">
        <v>163</v>
      </c>
      <c r="P32" s="6" t="s">
        <v>164</v>
      </c>
      <c r="Q32" s="6" t="s">
        <v>165</v>
      </c>
      <c r="R32" s="6" t="s">
        <v>36</v>
      </c>
    </row>
    <row r="33" spans="1:18" x14ac:dyDescent="0.25">
      <c r="B33" s="1" t="str">
        <f>IF('9-Other Sectors'!$AB9="yes","not applicable (Q9.1.1 answered with 'yes')","yes")</f>
        <v>yes</v>
      </c>
      <c r="C33" s="1" t="str">
        <f>IF('9-Other Sectors'!$AB10="yes","not applicable (Q9.1.1 answered with 'yes')","yes")</f>
        <v>yes</v>
      </c>
      <c r="D33" s="1" t="str">
        <f>IF('9-Other Sectors'!$AB11="yes","not applicable (Q9.1.1 answered with 'yes')","yes")</f>
        <v>yes</v>
      </c>
      <c r="E33" s="1" t="str">
        <f>IF('9-Other Sectors'!$AB12="yes","not applicable (Q9.1.1 answered with 'yes')","yes")</f>
        <v>yes</v>
      </c>
      <c r="F33" s="1" t="str">
        <f>IF('9-Other Sectors'!$AB13="yes","not applicable (Q9.1.1 answered with 'yes')","yes")</f>
        <v>yes</v>
      </c>
      <c r="G33" s="1" t="str">
        <f>IF('9-Other Sectors'!$AB14="yes","not applicable (Q9.1.1 answered with 'yes')","yes")</f>
        <v>yes</v>
      </c>
      <c r="H33" s="1" t="str">
        <f>IF('9-Other Sectors'!$AB15="yes","not applicable (Q9.1.1 answered with 'yes')","yes")</f>
        <v>yes</v>
      </c>
      <c r="I33" s="1" t="str">
        <f>IF('9-Other Sectors'!$AB16="yes","not applicable (Q9.1.1 answered with 'yes')","yes")</f>
        <v>yes</v>
      </c>
      <c r="J33" s="1" t="str">
        <f>IF('9-Other Sectors'!$AB17="yes","not applicable (Q9.1.1 answered with 'yes')","yes")</f>
        <v>yes</v>
      </c>
      <c r="K33" s="1" t="str">
        <f>IF('9-Other Sectors'!$AB18="yes","not applicable (Q9.1.1 answered with 'yes')","yes")</f>
        <v>yes</v>
      </c>
      <c r="L33" s="1" t="str">
        <f>IF('9-Other Sectors'!$AB19="yes","not applicable (Q9.1.1 answered with 'yes')","yes")</f>
        <v>yes</v>
      </c>
      <c r="M33" s="1" t="str">
        <f>IF('9-Other Sectors'!$AB20="yes","not applicable (Q9.1.1 answered with 'yes')","yes")</f>
        <v>yes</v>
      </c>
      <c r="N33" s="1" t="str">
        <f>IF('9-Other Sectors'!$AB21="yes","not applicable (Q9.1.1 answered with 'yes')","yes")</f>
        <v>yes</v>
      </c>
      <c r="O33" s="1" t="str">
        <f>IF('9-Other Sectors'!$AB22="yes","not applicable (Q9.1.1 answered with 'yes')","yes")</f>
        <v>yes</v>
      </c>
      <c r="P33" s="1" t="str">
        <f>IF('9-Other Sectors'!$AB23="yes","not applicable (Q9.1.1 answered with 'yes')","yes")</f>
        <v>yes</v>
      </c>
      <c r="Q33" s="1" t="str">
        <f>IF('9-Other Sectors'!$AB24="yes","not applicable (Q9.1.1 answered with 'yes')","yes")</f>
        <v>yes</v>
      </c>
      <c r="R33" s="1" t="str">
        <f>IF('9-Other Sectors'!$AB25="yes","not applicable (Q9.1.1 answered with 'yes')","yes")</f>
        <v>yes</v>
      </c>
    </row>
    <row r="34" spans="1:18" x14ac:dyDescent="0.25">
      <c r="B34" s="1" t="str">
        <f>IF('9-Other Sectors'!$AB9="yes"," ","no")</f>
        <v>no</v>
      </c>
      <c r="C34" s="1" t="str">
        <f>IF('9-Other Sectors'!$AB10="yes"," ","no")</f>
        <v>no</v>
      </c>
      <c r="D34" s="1" t="str">
        <f>IF('9-Other Sectors'!$AB11="yes"," ","no")</f>
        <v>no</v>
      </c>
      <c r="E34" s="1" t="str">
        <f>IF('9-Other Sectors'!$AB12="yes"," ","no")</f>
        <v>no</v>
      </c>
      <c r="F34" s="1" t="str">
        <f>IF('9-Other Sectors'!$AB13="yes"," ","no")</f>
        <v>no</v>
      </c>
      <c r="G34" s="1" t="str">
        <f>IF('9-Other Sectors'!$AB14="yes"," ","no")</f>
        <v>no</v>
      </c>
      <c r="H34" s="1" t="str">
        <f>IF('9-Other Sectors'!$AB15="yes"," ","no")</f>
        <v>no</v>
      </c>
      <c r="I34" s="1" t="str">
        <f>IF('9-Other Sectors'!$AB16="yes"," ","no")</f>
        <v>no</v>
      </c>
      <c r="J34" s="1" t="str">
        <f>IF('9-Other Sectors'!$AB17="yes"," ","no")</f>
        <v>no</v>
      </c>
      <c r="K34" s="1" t="str">
        <f>IF('9-Other Sectors'!$AB18="yes"," ","no")</f>
        <v>no</v>
      </c>
      <c r="L34" s="1" t="str">
        <f>IF('9-Other Sectors'!$AB19="yes"," ","no")</f>
        <v>no</v>
      </c>
      <c r="M34" s="1" t="str">
        <f>IF('9-Other Sectors'!$AB20="yes"," ","no")</f>
        <v>no</v>
      </c>
      <c r="N34" s="1" t="str">
        <f>IF('9-Other Sectors'!$AB21="yes"," ","no")</f>
        <v>no</v>
      </c>
      <c r="O34" s="1" t="str">
        <f>IF('9-Other Sectors'!$AB22="yes"," ","no")</f>
        <v>no</v>
      </c>
      <c r="P34" s="1" t="str">
        <f>IF('9-Other Sectors'!$AB23="yes"," ","no")</f>
        <v>no</v>
      </c>
      <c r="Q34" s="1" t="str">
        <f>IF('9-Other Sectors'!$AB24="yes"," ","no")</f>
        <v>no</v>
      </c>
      <c r="R34" s="1" t="str">
        <f>IF('9-Other Sectors'!$AB25="yes"," ","no")</f>
        <v>no</v>
      </c>
    </row>
    <row r="41" spans="1:18" x14ac:dyDescent="0.25">
      <c r="A41" s="6" t="s">
        <v>186</v>
      </c>
      <c r="B41" s="1">
        <f t="shared" ref="B41:R41" si="4">IF(LEFT(B43,14)="not applicable",1,COUNTA(B43:B44))</f>
        <v>2</v>
      </c>
      <c r="C41" s="1">
        <f t="shared" si="4"/>
        <v>2</v>
      </c>
      <c r="D41" s="1">
        <f t="shared" si="4"/>
        <v>2</v>
      </c>
      <c r="E41" s="1">
        <f t="shared" si="4"/>
        <v>2</v>
      </c>
      <c r="F41" s="1">
        <f t="shared" si="4"/>
        <v>2</v>
      </c>
      <c r="G41" s="1">
        <f t="shared" si="4"/>
        <v>2</v>
      </c>
      <c r="H41" s="1">
        <f t="shared" si="4"/>
        <v>2</v>
      </c>
      <c r="I41" s="1">
        <f t="shared" si="4"/>
        <v>2</v>
      </c>
      <c r="J41" s="1">
        <f t="shared" si="4"/>
        <v>2</v>
      </c>
      <c r="K41" s="1">
        <f t="shared" si="4"/>
        <v>2</v>
      </c>
      <c r="L41" s="1">
        <f t="shared" si="4"/>
        <v>2</v>
      </c>
      <c r="M41" s="1">
        <f t="shared" si="4"/>
        <v>2</v>
      </c>
      <c r="N41" s="1">
        <f t="shared" si="4"/>
        <v>2</v>
      </c>
      <c r="O41" s="1">
        <f t="shared" si="4"/>
        <v>2</v>
      </c>
      <c r="P41" s="1">
        <f t="shared" si="4"/>
        <v>2</v>
      </c>
      <c r="Q41" s="1">
        <f t="shared" si="4"/>
        <v>2</v>
      </c>
      <c r="R41" s="1">
        <f t="shared" si="4"/>
        <v>2</v>
      </c>
    </row>
    <row r="42" spans="1:18" x14ac:dyDescent="0.25">
      <c r="B42" s="6" t="s">
        <v>27</v>
      </c>
      <c r="C42" s="6" t="s">
        <v>28</v>
      </c>
      <c r="D42" s="6" t="s">
        <v>29</v>
      </c>
      <c r="E42" s="6" t="s">
        <v>30</v>
      </c>
      <c r="F42" s="6" t="s">
        <v>31</v>
      </c>
      <c r="G42" s="6" t="s">
        <v>32</v>
      </c>
      <c r="H42" s="6" t="s">
        <v>33</v>
      </c>
      <c r="I42" s="6" t="s">
        <v>110</v>
      </c>
      <c r="J42" s="6" t="s">
        <v>34</v>
      </c>
      <c r="K42" s="6" t="s">
        <v>111</v>
      </c>
      <c r="L42" s="6" t="s">
        <v>35</v>
      </c>
      <c r="M42" s="6" t="s">
        <v>161</v>
      </c>
      <c r="N42" s="6" t="s">
        <v>162</v>
      </c>
      <c r="O42" s="6" t="s">
        <v>163</v>
      </c>
      <c r="P42" s="6" t="s">
        <v>164</v>
      </c>
      <c r="Q42" s="6" t="s">
        <v>165</v>
      </c>
      <c r="R42" s="6" t="s">
        <v>36</v>
      </c>
    </row>
    <row r="43" spans="1:18" x14ac:dyDescent="0.25">
      <c r="B43" s="1" t="str">
        <f>IF('9-Other Sectors'!$AD9="yes","not applicable (Q9.1.1 answered with 'yes')","yes")</f>
        <v>yes</v>
      </c>
      <c r="C43" s="1" t="str">
        <f>IF('9-Other Sectors'!$AD10="yes","not applicable (Q9.1.1 answered with 'yes')","yes")</f>
        <v>yes</v>
      </c>
      <c r="D43" s="1" t="str">
        <f>IF('9-Other Sectors'!$AD11="yes","not applicable (Q9.1.1 answered with 'yes')","yes")</f>
        <v>yes</v>
      </c>
      <c r="E43" s="1" t="str">
        <f>IF('9-Other Sectors'!$AD12="yes","not applicable (Q9.1.1 answered with 'yes')","yes")</f>
        <v>yes</v>
      </c>
      <c r="F43" s="1" t="str">
        <f>IF('9-Other Sectors'!$AD13="yes","not applicable (Q9.1.1 answered with 'yes')","yes")</f>
        <v>yes</v>
      </c>
      <c r="G43" s="1" t="str">
        <f>IF('9-Other Sectors'!$AD14="yes","not applicable (Q9.1.1 answered with 'yes')","yes")</f>
        <v>yes</v>
      </c>
      <c r="H43" s="1" t="str">
        <f>IF('9-Other Sectors'!$AD15="yes","not applicable (Q9.1.1 answered with 'yes')","yes")</f>
        <v>yes</v>
      </c>
      <c r="I43" s="1" t="str">
        <f>IF('9-Other Sectors'!$AD16="yes","not applicable (Q9.1.1 answered with 'yes')","yes")</f>
        <v>yes</v>
      </c>
      <c r="J43" s="1" t="str">
        <f>IF('9-Other Sectors'!$AD17="yes","not applicable (Q9.1.1 answered with 'yes')","yes")</f>
        <v>yes</v>
      </c>
      <c r="K43" s="1" t="str">
        <f>IF('9-Other Sectors'!$AD18="yes","not applicable (Q9.1.1 answered with 'yes')","yes")</f>
        <v>yes</v>
      </c>
      <c r="L43" s="1" t="str">
        <f>IF('9-Other Sectors'!$AD19="yes","not applicable (Q9.1.1 answered with 'yes')","yes")</f>
        <v>yes</v>
      </c>
      <c r="M43" s="1" t="str">
        <f>IF('9-Other Sectors'!$AD20="yes","not applicable (Q9.1.1 answered with 'yes')","yes")</f>
        <v>yes</v>
      </c>
      <c r="N43" s="1" t="str">
        <f>IF('9-Other Sectors'!$AD21="yes","not applicable (Q9.1.1 answered with 'yes')","yes")</f>
        <v>yes</v>
      </c>
      <c r="O43" s="1" t="str">
        <f>IF('9-Other Sectors'!$AD22="yes","not applicable (Q9.1.1 answered with 'yes')","yes")</f>
        <v>yes</v>
      </c>
      <c r="P43" s="1" t="str">
        <f>IF('9-Other Sectors'!$AD23="yes","not applicable (Q9.1.1 answered with 'yes')","yes")</f>
        <v>yes</v>
      </c>
      <c r="Q43" s="1" t="str">
        <f>IF('9-Other Sectors'!$AD24="yes","not applicable (Q9.1.1 answered with 'yes')","yes")</f>
        <v>yes</v>
      </c>
      <c r="R43" s="1" t="str">
        <f>IF('9-Other Sectors'!$AD25="yes","not applicable (Q9.1.1 answered with 'yes')","yes")</f>
        <v>yes</v>
      </c>
    </row>
    <row r="44" spans="1:18" x14ac:dyDescent="0.25">
      <c r="B44" s="1" t="str">
        <f>IF('9-Other Sectors'!$AD9="yes"," ","no")</f>
        <v>no</v>
      </c>
      <c r="C44" s="1" t="str">
        <f>IF('9-Other Sectors'!$AD10="yes"," ","no")</f>
        <v>no</v>
      </c>
      <c r="D44" s="1" t="str">
        <f>IF('9-Other Sectors'!$AD11="yes"," ","no")</f>
        <v>no</v>
      </c>
      <c r="E44" s="1" t="str">
        <f>IF('9-Other Sectors'!$AD12="yes"," ","no")</f>
        <v>no</v>
      </c>
      <c r="F44" s="1" t="str">
        <f>IF('9-Other Sectors'!$AD13="yes"," ","no")</f>
        <v>no</v>
      </c>
      <c r="G44" s="1" t="str">
        <f>IF('9-Other Sectors'!$AD14="yes"," ","no")</f>
        <v>no</v>
      </c>
      <c r="H44" s="1" t="str">
        <f>IF('9-Other Sectors'!$AD15="yes"," ","no")</f>
        <v>no</v>
      </c>
      <c r="I44" s="1" t="str">
        <f>IF('9-Other Sectors'!$AD16="yes"," ","no")</f>
        <v>no</v>
      </c>
      <c r="J44" s="1" t="str">
        <f>IF('9-Other Sectors'!$AD17="yes"," ","no")</f>
        <v>no</v>
      </c>
      <c r="K44" s="1" t="str">
        <f>IF('9-Other Sectors'!$AD18="yes"," ","no")</f>
        <v>no</v>
      </c>
      <c r="L44" s="1" t="str">
        <f>IF('9-Other Sectors'!$AD19="yes"," ","no")</f>
        <v>no</v>
      </c>
      <c r="M44" s="1" t="str">
        <f>IF('9-Other Sectors'!$AD20="yes"," ","no")</f>
        <v>no</v>
      </c>
      <c r="N44" s="1" t="str">
        <f>IF('9-Other Sectors'!$AD21="yes"," ","no")</f>
        <v>no</v>
      </c>
      <c r="O44" s="1" t="str">
        <f>IF('9-Other Sectors'!$AD22="yes"," ","no")</f>
        <v>no</v>
      </c>
      <c r="P44" s="1" t="str">
        <f>IF('9-Other Sectors'!$AD23="yes"," ","no")</f>
        <v>no</v>
      </c>
      <c r="Q44" s="1" t="str">
        <f>IF('9-Other Sectors'!$AD24="yes"," ","no")</f>
        <v>no</v>
      </c>
      <c r="R44" s="1" t="str">
        <f>IF('9-Other Sectors'!$AD25="yes"," ","no")</f>
        <v>no</v>
      </c>
    </row>
    <row r="51" spans="1:18" x14ac:dyDescent="0.25">
      <c r="A51" s="6" t="s">
        <v>187</v>
      </c>
      <c r="B51" s="1">
        <f t="shared" ref="B51:R51" si="5">IF(LEFT(B53,14)="not applicable",1,COUNTA(B53:B54))</f>
        <v>2</v>
      </c>
      <c r="C51" s="1">
        <f t="shared" si="5"/>
        <v>2</v>
      </c>
      <c r="D51" s="1">
        <f t="shared" si="5"/>
        <v>2</v>
      </c>
      <c r="E51" s="1">
        <f t="shared" si="5"/>
        <v>2</v>
      </c>
      <c r="F51" s="1">
        <f t="shared" si="5"/>
        <v>2</v>
      </c>
      <c r="G51" s="1">
        <f t="shared" si="5"/>
        <v>2</v>
      </c>
      <c r="H51" s="1">
        <f t="shared" si="5"/>
        <v>2</v>
      </c>
      <c r="I51" s="1">
        <f t="shared" si="5"/>
        <v>2</v>
      </c>
      <c r="J51" s="1">
        <f t="shared" si="5"/>
        <v>2</v>
      </c>
      <c r="K51" s="1">
        <f t="shared" si="5"/>
        <v>2</v>
      </c>
      <c r="L51" s="1">
        <f t="shared" si="5"/>
        <v>2</v>
      </c>
      <c r="M51" s="1">
        <f t="shared" si="5"/>
        <v>2</v>
      </c>
      <c r="N51" s="1">
        <f t="shared" si="5"/>
        <v>2</v>
      </c>
      <c r="O51" s="1">
        <f t="shared" si="5"/>
        <v>2</v>
      </c>
      <c r="P51" s="1">
        <f t="shared" si="5"/>
        <v>2</v>
      </c>
      <c r="Q51" s="1">
        <f t="shared" si="5"/>
        <v>2</v>
      </c>
      <c r="R51" s="1">
        <f t="shared" si="5"/>
        <v>2</v>
      </c>
    </row>
    <row r="52" spans="1:18" x14ac:dyDescent="0.25">
      <c r="B52" s="6" t="s">
        <v>27</v>
      </c>
      <c r="C52" s="6" t="s">
        <v>28</v>
      </c>
      <c r="D52" s="6" t="s">
        <v>29</v>
      </c>
      <c r="E52" s="6" t="s">
        <v>30</v>
      </c>
      <c r="F52" s="6" t="s">
        <v>31</v>
      </c>
      <c r="G52" s="6" t="s">
        <v>32</v>
      </c>
      <c r="H52" s="6" t="s">
        <v>33</v>
      </c>
      <c r="I52" s="6" t="s">
        <v>110</v>
      </c>
      <c r="J52" s="6" t="s">
        <v>34</v>
      </c>
      <c r="K52" s="6" t="s">
        <v>111</v>
      </c>
      <c r="L52" s="6" t="s">
        <v>35</v>
      </c>
      <c r="M52" s="6" t="s">
        <v>161</v>
      </c>
      <c r="N52" s="6" t="s">
        <v>162</v>
      </c>
      <c r="O52" s="6" t="s">
        <v>163</v>
      </c>
      <c r="P52" s="6" t="s">
        <v>164</v>
      </c>
      <c r="Q52" s="6" t="s">
        <v>165</v>
      </c>
      <c r="R52" s="6" t="s">
        <v>36</v>
      </c>
    </row>
    <row r="53" spans="1:18" x14ac:dyDescent="0.25">
      <c r="B53" s="1" t="str">
        <f>IF('9-Other Sectors'!$AG9="yes","not applicable (Q9.1.1 answered with 'yes')","yes")</f>
        <v>yes</v>
      </c>
      <c r="C53" s="1" t="str">
        <f>IF('9-Other Sectors'!$AG10="yes","not applicable (Q9.1.1 answered with 'yes')","yes")</f>
        <v>yes</v>
      </c>
      <c r="D53" s="1" t="str">
        <f>IF('9-Other Sectors'!$AG11="yes","not applicable (Q9.1.1 answered with 'yes')","yes")</f>
        <v>yes</v>
      </c>
      <c r="E53" s="1" t="str">
        <f>IF('9-Other Sectors'!$AG12="yes","not applicable (Q9.1.1 answered with 'yes')","yes")</f>
        <v>yes</v>
      </c>
      <c r="F53" s="1" t="str">
        <f>IF('9-Other Sectors'!$AG13="yes","not applicable (Q9.1.1 answered with 'yes')","yes")</f>
        <v>yes</v>
      </c>
      <c r="G53" s="1" t="str">
        <f>IF('9-Other Sectors'!$AG14="yes","not applicable (Q9.1.1 answered with 'yes')","yes")</f>
        <v>yes</v>
      </c>
      <c r="H53" s="1" t="str">
        <f>IF('9-Other Sectors'!$AG15="yes","not applicable (Q9.1.1 answered with 'yes')","yes")</f>
        <v>yes</v>
      </c>
      <c r="I53" s="1" t="str">
        <f>IF('9-Other Sectors'!$AG16="yes","not applicable (Q9.1.1 answered with 'yes')","yes")</f>
        <v>yes</v>
      </c>
      <c r="J53" s="1" t="str">
        <f>IF('9-Other Sectors'!$AG17="yes","not applicable (Q9.1.1 answered with 'yes')","yes")</f>
        <v>yes</v>
      </c>
      <c r="K53" s="1" t="str">
        <f>IF('9-Other Sectors'!$AG18="yes","not applicable (Q9.1.1 answered with 'yes')","yes")</f>
        <v>yes</v>
      </c>
      <c r="L53" s="1" t="str">
        <f>IF('9-Other Sectors'!$AG19="yes","not applicable (Q9.1.1 answered with 'yes')","yes")</f>
        <v>yes</v>
      </c>
      <c r="M53" s="1" t="str">
        <f>IF('9-Other Sectors'!$AG20="yes","not applicable (Q9.1.1 answered with 'yes')","yes")</f>
        <v>yes</v>
      </c>
      <c r="N53" s="1" t="str">
        <f>IF('9-Other Sectors'!$AG21="yes","not applicable (Q9.1.1 answered with 'yes')","yes")</f>
        <v>yes</v>
      </c>
      <c r="O53" s="1" t="str">
        <f>IF('9-Other Sectors'!$AG22="yes","not applicable (Q9.1.1 answered with 'yes')","yes")</f>
        <v>yes</v>
      </c>
      <c r="P53" s="1" t="str">
        <f>IF('9-Other Sectors'!$AG23="yes","not applicable (Q9.1.1 answered with 'yes')","yes")</f>
        <v>yes</v>
      </c>
      <c r="Q53" s="1" t="str">
        <f>IF('9-Other Sectors'!$AG24="yes","not applicable (Q9.1.1 answered with 'yes')","yes")</f>
        <v>yes</v>
      </c>
      <c r="R53" s="1" t="str">
        <f>IF('9-Other Sectors'!$AG25="yes","not applicable (Q9.1.1 answered with 'yes')","yes")</f>
        <v>yes</v>
      </c>
    </row>
    <row r="54" spans="1:18" x14ac:dyDescent="0.25">
      <c r="B54" s="1" t="str">
        <f>IF('9-Other Sectors'!$AG9="yes"," ","no")</f>
        <v>no</v>
      </c>
      <c r="C54" s="1" t="str">
        <f>IF('9-Other Sectors'!$AG10="yes"," ","no")</f>
        <v>no</v>
      </c>
      <c r="D54" s="1" t="str">
        <f>IF('9-Other Sectors'!$AG11="yes"," ","no")</f>
        <v>no</v>
      </c>
      <c r="E54" s="1" t="str">
        <f>IF('9-Other Sectors'!$AG12="yes"," ","no")</f>
        <v>no</v>
      </c>
      <c r="F54" s="1" t="str">
        <f>IF('9-Other Sectors'!$AG13="yes"," ","no")</f>
        <v>no</v>
      </c>
      <c r="G54" s="1" t="str">
        <f>IF('9-Other Sectors'!$AG14="yes"," ","no")</f>
        <v>no</v>
      </c>
      <c r="H54" s="1" t="str">
        <f>IF('9-Other Sectors'!$AG15="yes"," ","no")</f>
        <v>no</v>
      </c>
      <c r="I54" s="1" t="str">
        <f>IF('9-Other Sectors'!$AG16="yes"," ","no")</f>
        <v>no</v>
      </c>
      <c r="J54" s="1" t="str">
        <f>IF('9-Other Sectors'!$AG17="yes"," ","no")</f>
        <v>no</v>
      </c>
      <c r="K54" s="1" t="str">
        <f>IF('9-Other Sectors'!$AG18="yes"," ","no")</f>
        <v>no</v>
      </c>
      <c r="L54" s="1" t="str">
        <f>IF('9-Other Sectors'!$AG19="yes"," ","no")</f>
        <v>no</v>
      </c>
      <c r="M54" s="1" t="str">
        <f>IF('9-Other Sectors'!$AG20="yes"," ","no")</f>
        <v>no</v>
      </c>
      <c r="N54" s="1" t="str">
        <f>IF('9-Other Sectors'!$AG21="yes"," ","no")</f>
        <v>no</v>
      </c>
      <c r="O54" s="1" t="str">
        <f>IF('9-Other Sectors'!$AG22="yes"," ","no")</f>
        <v>no</v>
      </c>
      <c r="P54" s="1" t="str">
        <f>IF('9-Other Sectors'!$AG23="yes"," ","no")</f>
        <v>no</v>
      </c>
      <c r="Q54" s="1" t="str">
        <f>IF('9-Other Sectors'!$AG24="yes"," ","no")</f>
        <v>no</v>
      </c>
      <c r="R54" s="1" t="str">
        <f>IF('9-Other Sectors'!$AG25="yes"," ","no")</f>
        <v>no</v>
      </c>
    </row>
    <row r="61" spans="1:18" x14ac:dyDescent="0.25">
      <c r="A61" s="6" t="s">
        <v>188</v>
      </c>
      <c r="B61" s="1">
        <f t="shared" ref="B61:L61" si="6">IF(LEFT(B63,14)="not applicable",1,COUNTA(B63:B64))</f>
        <v>2</v>
      </c>
      <c r="C61" s="1">
        <f t="shared" si="6"/>
        <v>2</v>
      </c>
      <c r="D61" s="1">
        <f t="shared" si="6"/>
        <v>2</v>
      </c>
      <c r="E61" s="1">
        <f t="shared" si="6"/>
        <v>2</v>
      </c>
      <c r="F61" s="1">
        <f t="shared" si="6"/>
        <v>2</v>
      </c>
      <c r="G61" s="1">
        <f t="shared" si="6"/>
        <v>2</v>
      </c>
      <c r="H61" s="1">
        <f t="shared" si="6"/>
        <v>2</v>
      </c>
      <c r="I61" s="1">
        <f t="shared" si="6"/>
        <v>2</v>
      </c>
      <c r="J61" s="1">
        <f t="shared" si="6"/>
        <v>2</v>
      </c>
      <c r="K61" s="1">
        <f t="shared" si="6"/>
        <v>2</v>
      </c>
      <c r="L61" s="1">
        <f t="shared" si="6"/>
        <v>2</v>
      </c>
      <c r="M61" s="1">
        <f t="shared" ref="M61:R61" si="7">IF(LEFT(M63,14)="not applicable",1,COUNTA(M63:M64))</f>
        <v>2</v>
      </c>
      <c r="N61" s="1">
        <f t="shared" si="7"/>
        <v>2</v>
      </c>
      <c r="O61" s="1">
        <f t="shared" si="7"/>
        <v>2</v>
      </c>
      <c r="P61" s="1">
        <f t="shared" si="7"/>
        <v>2</v>
      </c>
      <c r="Q61" s="1">
        <f t="shared" si="7"/>
        <v>2</v>
      </c>
      <c r="R61" s="1">
        <f t="shared" si="7"/>
        <v>2</v>
      </c>
    </row>
    <row r="62" spans="1:18" x14ac:dyDescent="0.25">
      <c r="B62" s="6" t="s">
        <v>27</v>
      </c>
      <c r="C62" s="6" t="s">
        <v>28</v>
      </c>
      <c r="D62" s="6" t="s">
        <v>29</v>
      </c>
      <c r="E62" s="6" t="s">
        <v>30</v>
      </c>
      <c r="F62" s="6" t="s">
        <v>31</v>
      </c>
      <c r="G62" s="6" t="s">
        <v>32</v>
      </c>
      <c r="H62" s="6" t="s">
        <v>33</v>
      </c>
      <c r="I62" s="6" t="s">
        <v>110</v>
      </c>
      <c r="J62" s="6" t="s">
        <v>34</v>
      </c>
      <c r="K62" s="6" t="s">
        <v>111</v>
      </c>
      <c r="L62" s="6" t="s">
        <v>35</v>
      </c>
      <c r="M62" s="6" t="s">
        <v>161</v>
      </c>
      <c r="N62" s="6" t="s">
        <v>162</v>
      </c>
      <c r="O62" s="6" t="s">
        <v>163</v>
      </c>
      <c r="P62" s="6" t="s">
        <v>164</v>
      </c>
      <c r="Q62" s="6" t="s">
        <v>165</v>
      </c>
      <c r="R62" s="6" t="s">
        <v>36</v>
      </c>
    </row>
    <row r="63" spans="1:18" x14ac:dyDescent="0.25">
      <c r="B63" s="1" t="str">
        <f>IF('9-Other Sectors'!$AI9="yes","not applicable (Q9.1.1 answered with 'yes')","yes")</f>
        <v>yes</v>
      </c>
      <c r="C63" s="1" t="str">
        <f>IF('9-Other Sectors'!$AI10="yes","not applicable (Q9.1.1 answered with 'yes')","yes")</f>
        <v>yes</v>
      </c>
      <c r="D63" s="1" t="str">
        <f>IF('9-Other Sectors'!$AI11="yes","not applicable (Q9.1.1 answered with 'yes')","yes")</f>
        <v>yes</v>
      </c>
      <c r="E63" s="1" t="str">
        <f>IF('9-Other Sectors'!$AI12="yes","not applicable (Q9.1.1 answered with 'yes')","yes")</f>
        <v>yes</v>
      </c>
      <c r="F63" s="1" t="str">
        <f>IF('9-Other Sectors'!$AI13="yes","not applicable (Q9.1.1 answered with 'yes')","yes")</f>
        <v>yes</v>
      </c>
      <c r="G63" s="1" t="str">
        <f>IF('9-Other Sectors'!$AI14="yes","not applicable (Q9.1.1 answered with 'yes')","yes")</f>
        <v>yes</v>
      </c>
      <c r="H63" s="1" t="str">
        <f>IF('9-Other Sectors'!$AI15="yes","not applicable (Q9.1.1 answered with 'yes')","yes")</f>
        <v>yes</v>
      </c>
      <c r="I63" s="1" t="str">
        <f>IF('9-Other Sectors'!$AI16="yes","not applicable (Q9.1.1 answered with 'yes')","yes")</f>
        <v>yes</v>
      </c>
      <c r="J63" s="1" t="str">
        <f>IF('9-Other Sectors'!$AI17="yes","not applicable (Q9.1.1 answered with 'yes')","yes")</f>
        <v>yes</v>
      </c>
      <c r="K63" s="1" t="str">
        <f>IF('9-Other Sectors'!$AI18="yes","not applicable (Q9.1.1 answered with 'yes')","yes")</f>
        <v>yes</v>
      </c>
      <c r="L63" s="1" t="str">
        <f>IF('9-Other Sectors'!$AI19="yes","not applicable (Q9.1.1 answered with 'yes')","yes")</f>
        <v>yes</v>
      </c>
      <c r="M63" s="1" t="str">
        <f>IF('9-Other Sectors'!$AI20="yes","not applicable (Q9.1.1 answered with 'yes')","yes")</f>
        <v>yes</v>
      </c>
      <c r="N63" s="1" t="str">
        <f>IF('9-Other Sectors'!$AI21="yes","not applicable (Q9.1.1 answered with 'yes')","yes")</f>
        <v>yes</v>
      </c>
      <c r="O63" s="1" t="str">
        <f>IF('9-Other Sectors'!$AI22="yes","not applicable (Q9.1.1 answered with 'yes')","yes")</f>
        <v>yes</v>
      </c>
      <c r="P63" s="1" t="str">
        <f>IF('9-Other Sectors'!$AI23="yes","not applicable (Q9.1.1 answered with 'yes')","yes")</f>
        <v>yes</v>
      </c>
      <c r="Q63" s="1" t="str">
        <f>IF('9-Other Sectors'!$AI24="yes","not applicable (Q9.1.1 answered with 'yes')","yes")</f>
        <v>yes</v>
      </c>
      <c r="R63" s="1" t="str">
        <f>IF('9-Other Sectors'!$AI25="yes","not applicable (Q9.1.1 answered with 'yes')","yes")</f>
        <v>yes</v>
      </c>
    </row>
    <row r="64" spans="1:18" x14ac:dyDescent="0.25">
      <c r="B64" s="1" t="str">
        <f>IF('9-Other Sectors'!$AI9="yes"," ","no")</f>
        <v>no</v>
      </c>
      <c r="C64" s="1" t="str">
        <f>IF('9-Other Sectors'!$AI10="yes"," ","no")</f>
        <v>no</v>
      </c>
      <c r="D64" s="1" t="str">
        <f>IF('9-Other Sectors'!$AI11="yes"," ","no")</f>
        <v>no</v>
      </c>
      <c r="E64" s="1" t="str">
        <f>IF('9-Other Sectors'!$AI12="yes"," ","no")</f>
        <v>no</v>
      </c>
      <c r="F64" s="1" t="str">
        <f>IF('9-Other Sectors'!$AI13="yes"," ","no")</f>
        <v>no</v>
      </c>
      <c r="G64" s="1" t="str">
        <f>IF('9-Other Sectors'!$AI14="yes"," ","no")</f>
        <v>no</v>
      </c>
      <c r="H64" s="1" t="str">
        <f>IF('9-Other Sectors'!$AI15="yes"," ","no")</f>
        <v>no</v>
      </c>
      <c r="I64" s="1" t="str">
        <f>IF('9-Other Sectors'!$AI16="yes"," ","no")</f>
        <v>no</v>
      </c>
      <c r="J64" s="1" t="str">
        <f>IF('9-Other Sectors'!$AI17="yes"," ","no")</f>
        <v>no</v>
      </c>
      <c r="K64" s="1" t="str">
        <f>IF('9-Other Sectors'!$AI18="yes"," ","no")</f>
        <v>no</v>
      </c>
      <c r="L64" s="1" t="str">
        <f>IF('9-Other Sectors'!$AI19="yes"," ","no")</f>
        <v>no</v>
      </c>
      <c r="M64" s="1" t="str">
        <f>IF('9-Other Sectors'!$AI20="yes"," ","no")</f>
        <v>no</v>
      </c>
      <c r="N64" s="1" t="str">
        <f>IF('9-Other Sectors'!$AI21="yes"," ","no")</f>
        <v>no</v>
      </c>
      <c r="O64" s="1" t="str">
        <f>IF('9-Other Sectors'!$AI22="yes"," ","no")</f>
        <v>no</v>
      </c>
      <c r="P64" s="1" t="str">
        <f>IF('9-Other Sectors'!$AI23="yes"," ","no")</f>
        <v>no</v>
      </c>
      <c r="Q64" s="1" t="str">
        <f>IF('9-Other Sectors'!$AI24="yes"," ","no")</f>
        <v>no</v>
      </c>
      <c r="R64" s="1" t="str">
        <f>IF('9-Other Sectors'!$AI25="yes"," ","no")</f>
        <v>no</v>
      </c>
    </row>
    <row r="71" spans="1:18" x14ac:dyDescent="0.25">
      <c r="A71" s="6" t="s">
        <v>189</v>
      </c>
      <c r="B71" s="1">
        <f t="shared" ref="B71:R71" si="8">IF(LEFT(B73,14)="not applicable",1,COUNTA(B73:B74))</f>
        <v>2</v>
      </c>
      <c r="C71" s="1">
        <f t="shared" si="8"/>
        <v>2</v>
      </c>
      <c r="D71" s="1">
        <f t="shared" si="8"/>
        <v>2</v>
      </c>
      <c r="E71" s="1">
        <f t="shared" si="8"/>
        <v>2</v>
      </c>
      <c r="F71" s="1">
        <f t="shared" si="8"/>
        <v>2</v>
      </c>
      <c r="G71" s="1">
        <f t="shared" si="8"/>
        <v>2</v>
      </c>
      <c r="H71" s="1">
        <f t="shared" si="8"/>
        <v>2</v>
      </c>
      <c r="I71" s="1">
        <f t="shared" si="8"/>
        <v>2</v>
      </c>
      <c r="J71" s="1">
        <f t="shared" si="8"/>
        <v>2</v>
      </c>
      <c r="K71" s="1">
        <f t="shared" si="8"/>
        <v>2</v>
      </c>
      <c r="L71" s="1">
        <f t="shared" si="8"/>
        <v>2</v>
      </c>
      <c r="M71" s="1">
        <f t="shared" si="8"/>
        <v>2</v>
      </c>
      <c r="N71" s="1">
        <f t="shared" si="8"/>
        <v>2</v>
      </c>
      <c r="O71" s="1">
        <f t="shared" si="8"/>
        <v>2</v>
      </c>
      <c r="P71" s="1">
        <f t="shared" si="8"/>
        <v>2</v>
      </c>
      <c r="Q71" s="1">
        <f t="shared" si="8"/>
        <v>2</v>
      </c>
      <c r="R71" s="1">
        <f t="shared" si="8"/>
        <v>2</v>
      </c>
    </row>
    <row r="72" spans="1:18" x14ac:dyDescent="0.25">
      <c r="B72" s="6" t="s">
        <v>27</v>
      </c>
      <c r="C72" s="6" t="s">
        <v>28</v>
      </c>
      <c r="D72" s="6" t="s">
        <v>29</v>
      </c>
      <c r="E72" s="6" t="s">
        <v>30</v>
      </c>
      <c r="F72" s="6" t="s">
        <v>31</v>
      </c>
      <c r="G72" s="6" t="s">
        <v>32</v>
      </c>
      <c r="H72" s="6" t="s">
        <v>33</v>
      </c>
      <c r="I72" s="6" t="s">
        <v>110</v>
      </c>
      <c r="J72" s="6" t="s">
        <v>34</v>
      </c>
      <c r="K72" s="6" t="s">
        <v>111</v>
      </c>
      <c r="L72" s="6" t="s">
        <v>35</v>
      </c>
      <c r="M72" s="6" t="s">
        <v>161</v>
      </c>
      <c r="N72" s="6" t="s">
        <v>162</v>
      </c>
      <c r="O72" s="6" t="s">
        <v>163</v>
      </c>
      <c r="P72" s="6" t="s">
        <v>164</v>
      </c>
      <c r="Q72" s="6" t="s">
        <v>165</v>
      </c>
      <c r="R72" s="6" t="s">
        <v>36</v>
      </c>
    </row>
    <row r="73" spans="1:18" x14ac:dyDescent="0.25">
      <c r="B73" s="1" t="str">
        <f>IF('9-Other Sectors'!$AL9="yes","not applicable (Q9.1.1 answered with 'yes')","yes")</f>
        <v>yes</v>
      </c>
      <c r="C73" s="1" t="str">
        <f>IF('9-Other Sectors'!$AL10="yes","not applicable (Q9.1.1 answered with 'yes')","yes")</f>
        <v>yes</v>
      </c>
      <c r="D73" s="1" t="str">
        <f>IF('9-Other Sectors'!$AL11="yes","not applicable (Q9.1.1 answered with 'yes')","yes")</f>
        <v>yes</v>
      </c>
      <c r="E73" s="1" t="str">
        <f>IF('9-Other Sectors'!$AL12="yes","not applicable (Q9.1.1 answered with 'yes')","yes")</f>
        <v>yes</v>
      </c>
      <c r="F73" s="1" t="str">
        <f>IF('9-Other Sectors'!$AL13="yes","not applicable (Q9.1.1 answered with 'yes')","yes")</f>
        <v>yes</v>
      </c>
      <c r="G73" s="1" t="str">
        <f>IF('9-Other Sectors'!$AL14="yes","not applicable (Q9.1.1 answered with 'yes')","yes")</f>
        <v>yes</v>
      </c>
      <c r="H73" s="1" t="str">
        <f>IF('9-Other Sectors'!$AL15="yes","not applicable (Q9.1.1 answered with 'yes')","yes")</f>
        <v>yes</v>
      </c>
      <c r="I73" s="1" t="str">
        <f>IF('9-Other Sectors'!$AL16="yes","not applicable (Q9.1.1 answered with 'yes')","yes")</f>
        <v>yes</v>
      </c>
      <c r="J73" s="1" t="str">
        <f>IF('9-Other Sectors'!$AL17="yes","not applicable (Q9.1.1 answered with 'yes')","yes")</f>
        <v>yes</v>
      </c>
      <c r="K73" s="1" t="str">
        <f>IF('9-Other Sectors'!$AL18="yes","not applicable (Q9.1.1 answered with 'yes')","yes")</f>
        <v>yes</v>
      </c>
      <c r="L73" s="1" t="str">
        <f>IF('9-Other Sectors'!$AL19="yes","not applicable (Q9.1.1 answered with 'yes')","yes")</f>
        <v>yes</v>
      </c>
      <c r="M73" s="1" t="str">
        <f>IF('9-Other Sectors'!$AL20="yes","not applicable (Q9.1.1 answered with 'yes')","yes")</f>
        <v>yes</v>
      </c>
      <c r="N73" s="1" t="str">
        <f>IF('9-Other Sectors'!$AL21="yes","not applicable (Q9.1.1 answered with 'yes')","yes")</f>
        <v>yes</v>
      </c>
      <c r="O73" s="1" t="str">
        <f>IF('9-Other Sectors'!$AL22="yes","not applicable (Q9.1.1 answered with 'yes')","yes")</f>
        <v>yes</v>
      </c>
      <c r="P73" s="1" t="str">
        <f>IF('9-Other Sectors'!$AL23="yes","not applicable (Q9.1.1 answered with 'yes')","yes")</f>
        <v>yes</v>
      </c>
      <c r="Q73" s="1" t="str">
        <f>IF('9-Other Sectors'!$AL24="yes","not applicable (Q9.1.1 answered with 'yes')","yes")</f>
        <v>yes</v>
      </c>
      <c r="R73" s="1" t="str">
        <f>IF('9-Other Sectors'!$AL25="yes","not applicable (Q9.1.1 answered with 'yes')","yes")</f>
        <v>yes</v>
      </c>
    </row>
    <row r="74" spans="1:18" x14ac:dyDescent="0.25">
      <c r="B74" s="1" t="str">
        <f>IF('9-Other Sectors'!$AL9="yes"," ","no")</f>
        <v>no</v>
      </c>
      <c r="C74" s="1" t="str">
        <f>IF('9-Other Sectors'!$AL10="yes"," ","no")</f>
        <v>no</v>
      </c>
      <c r="D74" s="1" t="str">
        <f>IF('9-Other Sectors'!$AL11="yes"," ","no")</f>
        <v>no</v>
      </c>
      <c r="E74" s="1" t="str">
        <f>IF('9-Other Sectors'!$AL12="yes"," ","no")</f>
        <v>no</v>
      </c>
      <c r="F74" s="1" t="str">
        <f>IF('9-Other Sectors'!$AL13="yes"," ","no")</f>
        <v>no</v>
      </c>
      <c r="G74" s="1" t="str">
        <f>IF('9-Other Sectors'!$AL14="yes"," ","no")</f>
        <v>no</v>
      </c>
      <c r="H74" s="1" t="str">
        <f>IF('9-Other Sectors'!$AL15="yes"," ","no")</f>
        <v>no</v>
      </c>
      <c r="I74" s="1" t="str">
        <f>IF('9-Other Sectors'!$AL16="yes"," ","no")</f>
        <v>no</v>
      </c>
      <c r="J74" s="1" t="str">
        <f>IF('9-Other Sectors'!$AL17="yes"," ","no")</f>
        <v>no</v>
      </c>
      <c r="K74" s="1" t="str">
        <f>IF('9-Other Sectors'!$AL18="yes"," ","no")</f>
        <v>no</v>
      </c>
      <c r="L74" s="1" t="str">
        <f>IF('9-Other Sectors'!$AL19="yes"," ","no")</f>
        <v>no</v>
      </c>
      <c r="M74" s="1" t="str">
        <f>IF('9-Other Sectors'!$AL20="yes"," ","no")</f>
        <v>no</v>
      </c>
      <c r="N74" s="1" t="str">
        <f>IF('9-Other Sectors'!$AL21="yes"," ","no")</f>
        <v>no</v>
      </c>
      <c r="O74" s="1" t="str">
        <f>IF('9-Other Sectors'!$AL22="yes"," ","no")</f>
        <v>no</v>
      </c>
      <c r="P74" s="1" t="str">
        <f>IF('9-Other Sectors'!$AL23="yes"," ","no")</f>
        <v>no</v>
      </c>
      <c r="Q74" s="1" t="str">
        <f>IF('9-Other Sectors'!$AL24="yes"," ","no")</f>
        <v>no</v>
      </c>
      <c r="R74" s="1" t="str">
        <f>IF('9-Other Sectors'!$AL25="yes"," ","no")</f>
        <v>no</v>
      </c>
    </row>
    <row r="81" spans="1:18" x14ac:dyDescent="0.25">
      <c r="A81" s="6" t="s">
        <v>190</v>
      </c>
      <c r="B81" s="1">
        <f t="shared" ref="B81:R81" si="9">IF(LEFT(B83,14)="not applicable",1,COUNTA(B83:B84))</f>
        <v>2</v>
      </c>
      <c r="C81" s="1">
        <f t="shared" si="9"/>
        <v>2</v>
      </c>
      <c r="D81" s="1">
        <f t="shared" si="9"/>
        <v>2</v>
      </c>
      <c r="E81" s="1">
        <f t="shared" si="9"/>
        <v>2</v>
      </c>
      <c r="F81" s="1">
        <f t="shared" si="9"/>
        <v>2</v>
      </c>
      <c r="G81" s="1">
        <f t="shared" si="9"/>
        <v>2</v>
      </c>
      <c r="H81" s="1">
        <f t="shared" si="9"/>
        <v>2</v>
      </c>
      <c r="I81" s="1">
        <f t="shared" si="9"/>
        <v>2</v>
      </c>
      <c r="J81" s="1">
        <f t="shared" si="9"/>
        <v>2</v>
      </c>
      <c r="K81" s="1">
        <f t="shared" si="9"/>
        <v>2</v>
      </c>
      <c r="L81" s="1">
        <f t="shared" si="9"/>
        <v>2</v>
      </c>
      <c r="M81" s="1">
        <f t="shared" si="9"/>
        <v>2</v>
      </c>
      <c r="N81" s="1">
        <f t="shared" si="9"/>
        <v>2</v>
      </c>
      <c r="O81" s="1">
        <f t="shared" si="9"/>
        <v>2</v>
      </c>
      <c r="P81" s="1">
        <f t="shared" si="9"/>
        <v>2</v>
      </c>
      <c r="Q81" s="1">
        <f t="shared" si="9"/>
        <v>2</v>
      </c>
      <c r="R81" s="1">
        <f t="shared" si="9"/>
        <v>2</v>
      </c>
    </row>
    <row r="82" spans="1:18" x14ac:dyDescent="0.25">
      <c r="B82" s="6" t="s">
        <v>27</v>
      </c>
      <c r="C82" s="6" t="s">
        <v>28</v>
      </c>
      <c r="D82" s="6" t="s">
        <v>29</v>
      </c>
      <c r="E82" s="6" t="s">
        <v>30</v>
      </c>
      <c r="F82" s="6" t="s">
        <v>31</v>
      </c>
      <c r="G82" s="6" t="s">
        <v>32</v>
      </c>
      <c r="H82" s="6" t="s">
        <v>33</v>
      </c>
      <c r="I82" s="6" t="s">
        <v>110</v>
      </c>
      <c r="J82" s="6" t="s">
        <v>34</v>
      </c>
      <c r="K82" s="6" t="s">
        <v>111</v>
      </c>
      <c r="L82" s="6" t="s">
        <v>35</v>
      </c>
      <c r="M82" s="6" t="s">
        <v>161</v>
      </c>
      <c r="N82" s="6" t="s">
        <v>162</v>
      </c>
      <c r="O82" s="6" t="s">
        <v>163</v>
      </c>
      <c r="P82" s="6" t="s">
        <v>164</v>
      </c>
      <c r="Q82" s="6" t="s">
        <v>165</v>
      </c>
      <c r="R82" s="6" t="s">
        <v>36</v>
      </c>
    </row>
    <row r="83" spans="1:18" x14ac:dyDescent="0.25">
      <c r="B83" s="1" t="str">
        <f>IF('9-Other Sectors'!$AN9="yes","not applicable (Q9.1.1 answered with 'yes')","yes")</f>
        <v>yes</v>
      </c>
      <c r="C83" s="1" t="str">
        <f>IF('9-Other Sectors'!$AN10="yes","not applicable (Q9.1.1 answered with 'yes')","yes")</f>
        <v>yes</v>
      </c>
      <c r="D83" s="1" t="str">
        <f>IF('9-Other Sectors'!$AN11="yes","not applicable (Q9.1.1 answered with 'yes')","yes")</f>
        <v>yes</v>
      </c>
      <c r="E83" s="1" t="str">
        <f>IF('9-Other Sectors'!$AN12="yes","not applicable (Q9.1.1 answered with 'yes')","yes")</f>
        <v>yes</v>
      </c>
      <c r="F83" s="1" t="str">
        <f>IF('9-Other Sectors'!$AN13="yes","not applicable (Q9.1.1 answered with 'yes')","yes")</f>
        <v>yes</v>
      </c>
      <c r="G83" s="1" t="str">
        <f>IF('9-Other Sectors'!$AN14="yes","not applicable (Q9.1.1 answered with 'yes')","yes")</f>
        <v>yes</v>
      </c>
      <c r="H83" s="1" t="str">
        <f>IF('9-Other Sectors'!$AN15="yes","not applicable (Q9.1.1 answered with 'yes')","yes")</f>
        <v>yes</v>
      </c>
      <c r="I83" s="1" t="str">
        <f>IF('9-Other Sectors'!$AN16="yes","not applicable (Q9.1.1 answered with 'yes')","yes")</f>
        <v>yes</v>
      </c>
      <c r="J83" s="1" t="str">
        <f>IF('9-Other Sectors'!$AN17="yes","not applicable (Q9.1.1 answered with 'yes')","yes")</f>
        <v>yes</v>
      </c>
      <c r="K83" s="1" t="str">
        <f>IF('9-Other Sectors'!$AN18="yes","not applicable (Q9.1.1 answered with 'yes')","yes")</f>
        <v>yes</v>
      </c>
      <c r="L83" s="1" t="str">
        <f>IF('9-Other Sectors'!$AN19="yes","not applicable (Q9.1.1 answered with 'yes')","yes")</f>
        <v>yes</v>
      </c>
      <c r="M83" s="1" t="str">
        <f>IF('9-Other Sectors'!$AN20="yes","not applicable (Q9.1.1 answered with 'yes')","yes")</f>
        <v>yes</v>
      </c>
      <c r="N83" s="1" t="str">
        <f>IF('9-Other Sectors'!$AN21="yes","not applicable (Q9.1.1 answered with 'yes')","yes")</f>
        <v>yes</v>
      </c>
      <c r="O83" s="1" t="str">
        <f>IF('9-Other Sectors'!$AN22="yes","not applicable (Q9.1.1 answered with 'yes')","yes")</f>
        <v>yes</v>
      </c>
      <c r="P83" s="1" t="str">
        <f>IF('9-Other Sectors'!$AN23="yes","not applicable (Q9.1.1 answered with 'yes')","yes")</f>
        <v>yes</v>
      </c>
      <c r="Q83" s="1" t="str">
        <f>IF('9-Other Sectors'!$AN24="yes","not applicable (Q9.1.1 answered with 'yes')","yes")</f>
        <v>yes</v>
      </c>
      <c r="R83" s="1" t="str">
        <f>IF('9-Other Sectors'!$AN25="yes","not applicable (Q9.1.1 answered with 'yes')","yes")</f>
        <v>yes</v>
      </c>
    </row>
    <row r="84" spans="1:18" x14ac:dyDescent="0.25">
      <c r="B84" s="1" t="str">
        <f>IF('9-Other Sectors'!$AN9="yes"," ","no")</f>
        <v>no</v>
      </c>
      <c r="C84" s="1" t="str">
        <f>IF('9-Other Sectors'!$AN10="yes"," ","no")</f>
        <v>no</v>
      </c>
      <c r="D84" s="1" t="str">
        <f>IF('9-Other Sectors'!$AN11="yes"," ","no")</f>
        <v>no</v>
      </c>
      <c r="E84" s="1" t="str">
        <f>IF('9-Other Sectors'!$AN12="yes"," ","no")</f>
        <v>no</v>
      </c>
      <c r="F84" s="1" t="str">
        <f>IF('9-Other Sectors'!$AN13="yes"," ","no")</f>
        <v>no</v>
      </c>
      <c r="G84" s="1" t="str">
        <f>IF('9-Other Sectors'!$AN14="yes"," ","no")</f>
        <v>no</v>
      </c>
      <c r="H84" s="1" t="str">
        <f>IF('9-Other Sectors'!$AN15="yes"," ","no")</f>
        <v>no</v>
      </c>
      <c r="I84" s="1" t="str">
        <f>IF('9-Other Sectors'!$AN16="yes"," ","no")</f>
        <v>no</v>
      </c>
      <c r="J84" s="1" t="str">
        <f>IF('9-Other Sectors'!$AN17="yes"," ","no")</f>
        <v>no</v>
      </c>
      <c r="K84" s="1" t="str">
        <f>IF('9-Other Sectors'!$AN18="yes"," ","no")</f>
        <v>no</v>
      </c>
      <c r="L84" s="1" t="str">
        <f>IF('9-Other Sectors'!$AN19="yes"," ","no")</f>
        <v>no</v>
      </c>
      <c r="M84" s="1" t="str">
        <f>IF('9-Other Sectors'!$AN20="yes"," ","no")</f>
        <v>no</v>
      </c>
      <c r="N84" s="1" t="str">
        <f>IF('9-Other Sectors'!$AN21="yes"," ","no")</f>
        <v>no</v>
      </c>
      <c r="O84" s="1" t="str">
        <f>IF('9-Other Sectors'!$AN22="yes"," ","no")</f>
        <v>no</v>
      </c>
      <c r="P84" s="1" t="str">
        <f>IF('9-Other Sectors'!$AN23="yes"," ","no")</f>
        <v>no</v>
      </c>
      <c r="Q84" s="1" t="str">
        <f>IF('9-Other Sectors'!$AN24="yes"," ","no")</f>
        <v>no</v>
      </c>
      <c r="R84" s="1" t="str">
        <f>IF('9-Other Sectors'!$AN25="yes"," ","no")</f>
        <v>no</v>
      </c>
    </row>
  </sheetData>
  <sheetProtection algorithmName="SHA-512" hashValue="iTky3vEjGtOByf/3iLnYl6d9YfIeNroTlu9yHfICzKvI6pLzOARPA/kZ06i7iNZXzaZI5oHc2j4MV8jgdIQxTQ==" saltValue="5Q6lrfz8/CNTVn2ValYz8A==" spinCount="100000" sheet="1" objects="1" scenarios="1"/>
  <pageMargins left="0.7" right="0.7" top="0.75" bottom="0.75" header="0.3" footer="0.3"/>
  <pageSetup paperSize="9" orientation="portrait" r:id="rId1"/>
  <headerFooter>
    <oddFooter>&amp;C_x000D_&amp;1#&amp;"Calibri"&amp;10&amp;K0000FF Restricted Use - À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Country</vt:lpstr>
      <vt:lpstr>Sector classification </vt:lpstr>
      <vt:lpstr>READ ME</vt:lpstr>
      <vt:lpstr>9-Other Sectors</vt:lpstr>
      <vt:lpstr>Database_n</vt:lpstr>
      <vt:lpstr>Lists</vt:lpstr>
      <vt:lpstr>Conditions</vt:lpstr>
      <vt:lpstr>ECO_A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koske_i</dc:creator>
  <cp:lastModifiedBy>DANITZ Eszter, ECO/SSD</cp:lastModifiedBy>
  <cp:lastPrinted>2017-09-04T14:19:40Z</cp:lastPrinted>
  <dcterms:created xsi:type="dcterms:W3CDTF">2012-05-29T16:37:01Z</dcterms:created>
  <dcterms:modified xsi:type="dcterms:W3CDTF">2024-07-05T13:41:55Z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5510b0-e729-4ef0-a3dd-4ba0dfe56c99_Enabled">
    <vt:lpwstr>true</vt:lpwstr>
  </property>
  <property fmtid="{D5CDD505-2E9C-101B-9397-08002B2CF9AE}" pid="3" name="MSIP_Label_0e5510b0-e729-4ef0-a3dd-4ba0dfe56c99_SetDate">
    <vt:lpwstr>2024-07-05T13:41:55Z</vt:lpwstr>
  </property>
  <property fmtid="{D5CDD505-2E9C-101B-9397-08002B2CF9AE}" pid="4" name="MSIP_Label_0e5510b0-e729-4ef0-a3dd-4ba0dfe56c99_Method">
    <vt:lpwstr>Standard</vt:lpwstr>
  </property>
  <property fmtid="{D5CDD505-2E9C-101B-9397-08002B2CF9AE}" pid="5" name="MSIP_Label_0e5510b0-e729-4ef0-a3dd-4ba0dfe56c99_Name">
    <vt:lpwstr>Restricted Use</vt:lpwstr>
  </property>
  <property fmtid="{D5CDD505-2E9C-101B-9397-08002B2CF9AE}" pid="6" name="MSIP_Label_0e5510b0-e729-4ef0-a3dd-4ba0dfe56c99_SiteId">
    <vt:lpwstr>ac41c7d4-1f61-460d-b0f4-fc925a2b471c</vt:lpwstr>
  </property>
  <property fmtid="{D5CDD505-2E9C-101B-9397-08002B2CF9AE}" pid="7" name="MSIP_Label_0e5510b0-e729-4ef0-a3dd-4ba0dfe56c99_ActionId">
    <vt:lpwstr>d42b64f7-7778-4b5c-af84-a089c75f186b</vt:lpwstr>
  </property>
  <property fmtid="{D5CDD505-2E9C-101B-9397-08002B2CF9AE}" pid="8" name="MSIP_Label_0e5510b0-e729-4ef0-a3dd-4ba0dfe56c99_ContentBits">
    <vt:lpwstr>2</vt:lpwstr>
  </property>
</Properties>
</file>