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V:\SSD_PMR\BACKUP\PMR Webpage Webtool and simulator\webpage\changes XX_2023update_NOTDONEYET\For the 10 July\2023 PMR Questionnaire\"/>
    </mc:Choice>
  </mc:AlternateContent>
  <xr:revisionPtr revIDLastSave="0" documentId="13_ncr:1_{A2931FC3-98F4-44DD-98E2-B79DC01057E7}" xr6:coauthVersionLast="47" xr6:coauthVersionMax="47" xr10:uidLastSave="{00000000-0000-0000-0000-000000000000}"/>
  <workbookProtection workbookAlgorithmName="SHA-512" workbookHashValue="1+zBmYy/MN7IFzee6Hn4/s1ZJ/Tt+Alcruk4MPIopkBd0AFqEp0iox8U1nZ6TIj8bcLc4UoduZKObutBabByZA==" workbookSaltValue="nPjDkgJvvftngSnRFzs29A==" workbookSpinCount="100000" lockStructure="1"/>
  <bookViews>
    <workbookView xWindow="-10" yWindow="-10" windowWidth="19220" windowHeight="11300" firstSheet="1" activeTab="3" xr2:uid="{00000000-000D-0000-FFFF-FFFF00000000}"/>
  </bookViews>
  <sheets>
    <sheet name="Country" sheetId="33" state="hidden" r:id="rId1"/>
    <sheet name="Sector classification " sheetId="58" r:id="rId2"/>
    <sheet name="READ ME" sheetId="59" state="hidden" r:id="rId3"/>
    <sheet name="6-SOEs" sheetId="56" r:id="rId4"/>
    <sheet name="Database_n" sheetId="50" state="hidden" r:id="rId5"/>
    <sheet name="Lists" sheetId="52" state="hidden" r:id="rId6"/>
    <sheet name="Conditions" sheetId="53" state="hidden" r:id="rId7"/>
  </sheets>
  <definedNames>
    <definedName name="_xlnm._FilterDatabase" localSheetId="3" hidden="1">'6-SOEs'!$A$4:$AL$51</definedName>
    <definedName name="_xlnm._FilterDatabase" localSheetId="4" hidden="1">Database_n!$A$1:$G$45</definedName>
    <definedName name="ECO_2023_A">Lists!$A$12:$A$16</definedName>
    <definedName name="ECO_2023_B">Lists!$B$12:$B$14</definedName>
    <definedName name="ECO_2023_C">Lists!$C$12:$C$15</definedName>
    <definedName name="ECO_2023_D">Lists!$D$12:$D$14</definedName>
    <definedName name="ECO_2023_E">Lists!$E$12:$E$14</definedName>
    <definedName name="ECO_2023_F">Lists!$F$12:$F$14</definedName>
    <definedName name="ECO_2023_G">Lists!$G$12:$G$14</definedName>
    <definedName name="ECO_2023_H">Lists!$H$12:$H$14</definedName>
    <definedName name="ECO_2023_I">Lists!$I$12:$I$14</definedName>
    <definedName name="ECO_A">Lists!$A$2:$A$3</definedName>
    <definedName name="ECO_B">Lists!$B$2:$B$4</definedName>
    <definedName name="ECO_D">Lists!$D$2:$D$6</definedName>
    <definedName name="ECO_E">Lists!$E$2:$E$4</definedName>
    <definedName name="ECO_F">Lists!$F$2:$F$4</definedName>
    <definedName name="ECO_G">Lists!$G$2:$G$4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5" i="53" l="1"/>
  <c r="B84" i="53"/>
  <c r="B83" i="53"/>
  <c r="B81" i="53" s="1"/>
  <c r="B75" i="53"/>
  <c r="B74" i="53"/>
  <c r="B73" i="53"/>
  <c r="B71" i="53" s="1"/>
  <c r="B65" i="53"/>
  <c r="B64" i="53"/>
  <c r="B63" i="53"/>
  <c r="B61" i="53" s="1"/>
  <c r="B55" i="53"/>
  <c r="B54" i="53"/>
  <c r="B53" i="53"/>
  <c r="B51" i="53" s="1"/>
  <c r="B45" i="53"/>
  <c r="B44" i="53"/>
  <c r="B43" i="53"/>
  <c r="B41" i="53" s="1"/>
  <c r="B35" i="53"/>
  <c r="B34" i="53"/>
  <c r="B33" i="53"/>
  <c r="B31" i="53" s="1"/>
  <c r="B25" i="53"/>
  <c r="B24" i="53"/>
  <c r="B23" i="53"/>
  <c r="B21" i="53" s="1"/>
  <c r="B15" i="53"/>
  <c r="B14" i="53"/>
  <c r="B13" i="53"/>
  <c r="B11" i="53" s="1"/>
  <c r="B5" i="53"/>
  <c r="B4" i="53"/>
  <c r="B3" i="53"/>
  <c r="B1" i="53" s="1"/>
  <c r="I3" i="50" l="1"/>
  <c r="I4" i="50"/>
  <c r="I5" i="50"/>
  <c r="I6" i="50"/>
  <c r="I7" i="50"/>
  <c r="I8" i="50"/>
  <c r="I9" i="50"/>
  <c r="I10" i="50"/>
  <c r="I11" i="50"/>
  <c r="I12" i="50"/>
  <c r="I13" i="50"/>
  <c r="I14" i="50"/>
  <c r="I15" i="50"/>
  <c r="I16" i="50"/>
  <c r="I17" i="50"/>
  <c r="I18" i="50"/>
  <c r="I19" i="50"/>
  <c r="I20" i="50"/>
  <c r="I21" i="50"/>
  <c r="I22" i="50"/>
  <c r="I23" i="50"/>
  <c r="I24" i="50"/>
  <c r="I25" i="50"/>
  <c r="I26" i="50"/>
  <c r="I27" i="50"/>
  <c r="I28" i="50"/>
  <c r="I29" i="50"/>
  <c r="I30" i="50"/>
  <c r="I31" i="50"/>
  <c r="I32" i="50"/>
  <c r="I33" i="50"/>
  <c r="I34" i="50"/>
  <c r="I35" i="50"/>
  <c r="I36" i="50"/>
  <c r="I37" i="50"/>
  <c r="I38" i="50"/>
  <c r="I39" i="50"/>
  <c r="I40" i="50"/>
  <c r="I41" i="50"/>
  <c r="I42" i="50"/>
  <c r="I43" i="50"/>
  <c r="I44" i="50"/>
  <c r="I45" i="50"/>
  <c r="I1" i="50"/>
  <c r="I2" i="50"/>
  <c r="H45" i="50"/>
  <c r="H44" i="50"/>
  <c r="H43" i="50"/>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8" i="50"/>
  <c r="H7" i="50"/>
  <c r="H6" i="50"/>
  <c r="H5" i="50"/>
  <c r="H4" i="50"/>
  <c r="H3" i="50"/>
  <c r="H2" i="50"/>
  <c r="AT52" i="56" l="1"/>
  <c r="AS52" i="56"/>
  <c r="B52" i="56"/>
  <c r="V7" i="56" l="1"/>
  <c r="F3" i="50" s="1"/>
  <c r="V8" i="56"/>
  <c r="F4" i="50" s="1"/>
  <c r="V9" i="56"/>
  <c r="F5" i="50" s="1"/>
  <c r="V24" i="56"/>
  <c r="F20" i="50" s="1"/>
  <c r="V6" i="56"/>
  <c r="F2" i="50" s="1"/>
  <c r="L25" i="53"/>
  <c r="L24" i="53"/>
  <c r="L23" i="53"/>
  <c r="L21" i="53"/>
  <c r="J25" i="53"/>
  <c r="J24" i="53"/>
  <c r="J23" i="53"/>
  <c r="H25" i="53"/>
  <c r="H24" i="53"/>
  <c r="H23" i="53"/>
  <c r="H21" i="53"/>
  <c r="F25" i="53"/>
  <c r="F24" i="53"/>
  <c r="F23" i="53"/>
  <c r="D24" i="53"/>
  <c r="D23" i="53"/>
  <c r="L15" i="53"/>
  <c r="L14" i="53"/>
  <c r="L13" i="53"/>
  <c r="J15" i="53"/>
  <c r="J14" i="53"/>
  <c r="J13" i="53"/>
  <c r="H15" i="53"/>
  <c r="H14" i="53"/>
  <c r="H13" i="53"/>
  <c r="F15" i="53"/>
  <c r="F14" i="53"/>
  <c r="F13" i="53"/>
  <c r="D14" i="53"/>
  <c r="D13" i="53"/>
  <c r="D11" i="53"/>
  <c r="V47" i="56"/>
  <c r="F42" i="50" s="1"/>
  <c r="O50" i="56"/>
  <c r="O49" i="56"/>
  <c r="O48" i="56"/>
  <c r="O46" i="56"/>
  <c r="O45" i="56"/>
  <c r="O43" i="56"/>
  <c r="O42" i="56"/>
  <c r="O41" i="56"/>
  <c r="O40" i="56"/>
  <c r="O39" i="56"/>
  <c r="O38" i="56"/>
  <c r="O37" i="56"/>
  <c r="O36" i="56"/>
  <c r="O35" i="56"/>
  <c r="O34" i="56"/>
  <c r="O33" i="56"/>
  <c r="O31" i="56"/>
  <c r="O30" i="56"/>
  <c r="O29" i="56"/>
  <c r="O28" i="56"/>
  <c r="O27" i="56"/>
  <c r="O26" i="56"/>
  <c r="O24" i="56"/>
  <c r="O23" i="56"/>
  <c r="O21" i="56"/>
  <c r="O20" i="56"/>
  <c r="O19" i="56"/>
  <c r="O17" i="56"/>
  <c r="O16" i="56"/>
  <c r="O15" i="56"/>
  <c r="O14" i="56"/>
  <c r="O13" i="56"/>
  <c r="O12" i="56"/>
  <c r="O11" i="56"/>
  <c r="O10" i="56"/>
  <c r="AP9" i="56"/>
  <c r="G5" i="50"/>
  <c r="D4" i="50"/>
  <c r="D5" i="50"/>
  <c r="C4" i="50"/>
  <c r="C5" i="50"/>
  <c r="A4" i="50"/>
  <c r="A5" i="50"/>
  <c r="A6" i="50"/>
  <c r="AF8" i="56"/>
  <c r="AK8" i="56"/>
  <c r="AP8" i="56"/>
  <c r="G4" i="50"/>
  <c r="A9" i="56"/>
  <c r="B5" i="50"/>
  <c r="A8" i="56"/>
  <c r="B4" i="50"/>
  <c r="J21" i="53"/>
  <c r="F21" i="53"/>
  <c r="D21" i="53"/>
  <c r="L11" i="53"/>
  <c r="J11" i="53"/>
  <c r="H11" i="53"/>
  <c r="F11" i="53"/>
  <c r="L84" i="53"/>
  <c r="L74" i="53"/>
  <c r="L64" i="53"/>
  <c r="L54" i="53"/>
  <c r="L44" i="53"/>
  <c r="L34" i="53"/>
  <c r="L4" i="53"/>
  <c r="L83" i="53"/>
  <c r="L73" i="53"/>
  <c r="L63" i="53"/>
  <c r="L53" i="53"/>
  <c r="L43" i="53"/>
  <c r="L33" i="53"/>
  <c r="L3" i="53"/>
  <c r="J84" i="53"/>
  <c r="J74" i="53"/>
  <c r="J64" i="53"/>
  <c r="J54" i="53"/>
  <c r="J44" i="53"/>
  <c r="J34" i="53"/>
  <c r="J4" i="53"/>
  <c r="J83" i="53"/>
  <c r="J73" i="53"/>
  <c r="J63" i="53"/>
  <c r="J53" i="53"/>
  <c r="J43" i="53"/>
  <c r="J33" i="53"/>
  <c r="J3" i="53"/>
  <c r="H85" i="53"/>
  <c r="H75" i="53"/>
  <c r="H65" i="53"/>
  <c r="H55" i="53"/>
  <c r="H45" i="53"/>
  <c r="H35" i="53"/>
  <c r="H5" i="53"/>
  <c r="H84" i="53"/>
  <c r="H74" i="53"/>
  <c r="H64" i="53"/>
  <c r="H54" i="53"/>
  <c r="H44" i="53"/>
  <c r="H34" i="53"/>
  <c r="H4" i="53"/>
  <c r="H83" i="53"/>
  <c r="H73" i="53"/>
  <c r="H63" i="53"/>
  <c r="H53" i="53"/>
  <c r="H43" i="53"/>
  <c r="H33" i="53"/>
  <c r="H3" i="53"/>
  <c r="F85" i="53"/>
  <c r="F84" i="53"/>
  <c r="F83" i="53"/>
  <c r="F75" i="53"/>
  <c r="F74" i="53"/>
  <c r="F73" i="53"/>
  <c r="F65" i="53"/>
  <c r="F64" i="53"/>
  <c r="F63" i="53"/>
  <c r="F55" i="53"/>
  <c r="F54" i="53"/>
  <c r="F53" i="53"/>
  <c r="F45" i="53"/>
  <c r="F44" i="53"/>
  <c r="F43" i="53"/>
  <c r="F35" i="53"/>
  <c r="F34" i="53"/>
  <c r="F33" i="53"/>
  <c r="F4" i="53"/>
  <c r="F5" i="53"/>
  <c r="F3" i="53"/>
  <c r="H61" i="53"/>
  <c r="H81" i="53"/>
  <c r="H1" i="53"/>
  <c r="H31" i="53"/>
  <c r="H71" i="53"/>
  <c r="H51" i="53"/>
  <c r="H41" i="53"/>
  <c r="AF6" i="56"/>
  <c r="C29" i="50"/>
  <c r="C30" i="50"/>
  <c r="C31" i="50"/>
  <c r="C32" i="50"/>
  <c r="C28" i="50"/>
  <c r="A37" i="56"/>
  <c r="A36" i="56"/>
  <c r="A35" i="56"/>
  <c r="A34" i="56"/>
  <c r="A33" i="56"/>
  <c r="D3" i="50"/>
  <c r="D2" i="50"/>
  <c r="D6" i="50"/>
  <c r="C2" i="50"/>
  <c r="C3" i="50"/>
  <c r="A2" i="50"/>
  <c r="A3" i="50"/>
  <c r="AK6" i="56"/>
  <c r="AP6" i="56"/>
  <c r="G2" i="50"/>
  <c r="AF7" i="56"/>
  <c r="AK7" i="56"/>
  <c r="AP7" i="56"/>
  <c r="G3" i="50"/>
  <c r="A7" i="56"/>
  <c r="B3" i="50"/>
  <c r="A6" i="56"/>
  <c r="B2" i="50"/>
  <c r="F41" i="53"/>
  <c r="F61" i="53"/>
  <c r="F51" i="53"/>
  <c r="F71" i="53"/>
  <c r="F1" i="53"/>
  <c r="F81" i="53"/>
  <c r="F31" i="53"/>
  <c r="AF11" i="56"/>
  <c r="AK11" i="56"/>
  <c r="AP11" i="56"/>
  <c r="G7" i="50"/>
  <c r="AF12" i="56"/>
  <c r="AK12" i="56"/>
  <c r="AP12" i="56"/>
  <c r="G8" i="50"/>
  <c r="AF13" i="56"/>
  <c r="AK13" i="56" s="1"/>
  <c r="AP13" i="56" s="1"/>
  <c r="G9" i="50" s="1"/>
  <c r="AF14" i="56"/>
  <c r="AK14" i="56"/>
  <c r="AP14" i="56"/>
  <c r="G10" i="50"/>
  <c r="AF15" i="56"/>
  <c r="AK15" i="56"/>
  <c r="AP15" i="56"/>
  <c r="G11" i="50"/>
  <c r="AF16" i="56"/>
  <c r="AK16" i="56"/>
  <c r="AP16" i="56"/>
  <c r="G12" i="50"/>
  <c r="AF17" i="56"/>
  <c r="AK17" i="56"/>
  <c r="AP17" i="56"/>
  <c r="G13" i="50"/>
  <c r="AF18" i="56"/>
  <c r="AK18" i="56"/>
  <c r="AP18" i="56"/>
  <c r="G14" i="50"/>
  <c r="AF19" i="56"/>
  <c r="AK19" i="56"/>
  <c r="AP19" i="56"/>
  <c r="G15" i="50"/>
  <c r="AF20" i="56"/>
  <c r="AK20" i="56"/>
  <c r="AP20" i="56"/>
  <c r="G16" i="50"/>
  <c r="AF21" i="56"/>
  <c r="AK21" i="56"/>
  <c r="AP21" i="56"/>
  <c r="G17" i="50"/>
  <c r="AF22" i="56"/>
  <c r="AK22" i="56"/>
  <c r="AP22" i="56"/>
  <c r="G18" i="50"/>
  <c r="AF23" i="56"/>
  <c r="AK23" i="56"/>
  <c r="AP23" i="56"/>
  <c r="G19" i="50"/>
  <c r="AF24" i="56"/>
  <c r="AK24" i="56"/>
  <c r="AP24" i="56"/>
  <c r="G20" i="50"/>
  <c r="AF25" i="56"/>
  <c r="AK25" i="56"/>
  <c r="AP25" i="56"/>
  <c r="G21" i="50"/>
  <c r="AF26" i="56"/>
  <c r="AK26" i="56"/>
  <c r="AP26" i="56"/>
  <c r="G22" i="50"/>
  <c r="AF27" i="56"/>
  <c r="AK27" i="56"/>
  <c r="AP27" i="56"/>
  <c r="G23" i="50"/>
  <c r="AF28" i="56"/>
  <c r="AK28" i="56"/>
  <c r="AP28" i="56"/>
  <c r="G24" i="50"/>
  <c r="AF29" i="56"/>
  <c r="AK29" i="56"/>
  <c r="AP29" i="56"/>
  <c r="G25" i="50"/>
  <c r="AF30" i="56"/>
  <c r="AK30" i="56"/>
  <c r="AP30" i="56"/>
  <c r="G26" i="50"/>
  <c r="AF31" i="56"/>
  <c r="AK31" i="56"/>
  <c r="AP31" i="56"/>
  <c r="G27" i="50"/>
  <c r="AF33" i="56"/>
  <c r="AK33" i="56"/>
  <c r="AP33" i="56"/>
  <c r="G28" i="50"/>
  <c r="AF34" i="56"/>
  <c r="AK34" i="56"/>
  <c r="AP34" i="56"/>
  <c r="G29" i="50"/>
  <c r="AF35" i="56"/>
  <c r="AK35" i="56"/>
  <c r="AP35" i="56"/>
  <c r="G30" i="50"/>
  <c r="AF36" i="56"/>
  <c r="AK36" i="56"/>
  <c r="AP36" i="56"/>
  <c r="G31" i="50"/>
  <c r="AF37" i="56"/>
  <c r="AK37" i="56"/>
  <c r="AP37" i="56"/>
  <c r="G32" i="50"/>
  <c r="AF38" i="56"/>
  <c r="AK38" i="56"/>
  <c r="AP38" i="56"/>
  <c r="G33" i="50"/>
  <c r="AF39" i="56"/>
  <c r="AK39" i="56"/>
  <c r="AP39" i="56"/>
  <c r="G34" i="50"/>
  <c r="AF40" i="56"/>
  <c r="AK40" i="56"/>
  <c r="AP40" i="56"/>
  <c r="G35" i="50"/>
  <c r="AF41" i="56"/>
  <c r="AK41" i="56"/>
  <c r="AP41" i="56"/>
  <c r="G36" i="50"/>
  <c r="AF42" i="56"/>
  <c r="AK42" i="56"/>
  <c r="AP42" i="56"/>
  <c r="G37" i="50"/>
  <c r="AF43" i="56"/>
  <c r="AK43" i="56"/>
  <c r="AP43" i="56"/>
  <c r="G38" i="50"/>
  <c r="AF44" i="56"/>
  <c r="AK44" i="56"/>
  <c r="AP44" i="56"/>
  <c r="G39" i="50"/>
  <c r="AF45" i="56"/>
  <c r="AK45" i="56"/>
  <c r="AP45" i="56"/>
  <c r="G40" i="50"/>
  <c r="AF46" i="56"/>
  <c r="AK46" i="56"/>
  <c r="AP46" i="56"/>
  <c r="G41" i="50"/>
  <c r="AF47" i="56"/>
  <c r="AK47" i="56"/>
  <c r="AP47" i="56"/>
  <c r="G42" i="50"/>
  <c r="AF48" i="56"/>
  <c r="AK48" i="56"/>
  <c r="AP48" i="56"/>
  <c r="G43" i="50"/>
  <c r="AF49" i="56"/>
  <c r="AK49" i="56"/>
  <c r="AP49" i="56"/>
  <c r="G44" i="50"/>
  <c r="AF50" i="56"/>
  <c r="AK50" i="56"/>
  <c r="AP50" i="56"/>
  <c r="G45" i="50"/>
  <c r="AF10" i="56"/>
  <c r="AK10" i="56"/>
  <c r="AP10" i="56"/>
  <c r="G6" i="50"/>
  <c r="L85" i="53"/>
  <c r="J85" i="53"/>
  <c r="D84" i="53"/>
  <c r="D83" i="53"/>
  <c r="L75" i="53"/>
  <c r="J75" i="53"/>
  <c r="D74" i="53"/>
  <c r="D73" i="53"/>
  <c r="L65" i="53"/>
  <c r="J65" i="53"/>
  <c r="D64" i="53"/>
  <c r="D63" i="53"/>
  <c r="L55" i="53"/>
  <c r="J55" i="53"/>
  <c r="D54" i="53"/>
  <c r="D53" i="53"/>
  <c r="L45" i="53"/>
  <c r="J45" i="53"/>
  <c r="D44" i="53"/>
  <c r="D43" i="53"/>
  <c r="J61" i="53"/>
  <c r="J71" i="53"/>
  <c r="D81" i="53"/>
  <c r="L81" i="53"/>
  <c r="J81" i="53"/>
  <c r="L71" i="53"/>
  <c r="D71" i="53"/>
  <c r="L61" i="53"/>
  <c r="D61" i="53"/>
  <c r="D2" i="56"/>
  <c r="C45" i="50"/>
  <c r="C44" i="50"/>
  <c r="C42" i="50"/>
  <c r="C41" i="50"/>
  <c r="C39" i="50"/>
  <c r="C36" i="50"/>
  <c r="C35" i="50"/>
  <c r="C33" i="50"/>
  <c r="C27" i="50"/>
  <c r="C21" i="50"/>
  <c r="C20" i="50"/>
  <c r="C18" i="50"/>
  <c r="C15" i="50"/>
  <c r="C14" i="50"/>
  <c r="C11" i="50"/>
  <c r="C10" i="50"/>
  <c r="C8" i="50"/>
  <c r="C7" i="50"/>
  <c r="C9" i="50"/>
  <c r="C12" i="50"/>
  <c r="C13" i="50"/>
  <c r="C16" i="50"/>
  <c r="C17" i="50"/>
  <c r="C19" i="50"/>
  <c r="C22" i="50"/>
  <c r="C23" i="50"/>
  <c r="C24" i="50"/>
  <c r="C25" i="50"/>
  <c r="C26" i="50"/>
  <c r="C34" i="50"/>
  <c r="C37" i="50"/>
  <c r="C38" i="50"/>
  <c r="C40" i="50"/>
  <c r="C43" i="50"/>
  <c r="C6" i="50"/>
  <c r="D39" i="50"/>
  <c r="D40" i="50"/>
  <c r="D41" i="50"/>
  <c r="D42" i="50"/>
  <c r="D43" i="50"/>
  <c r="D44" i="50"/>
  <c r="D45"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D22" i="50"/>
  <c r="D7" i="50"/>
  <c r="D8" i="50"/>
  <c r="D9" i="50"/>
  <c r="D10" i="50"/>
  <c r="D11" i="50"/>
  <c r="D12" i="50"/>
  <c r="D13" i="50"/>
  <c r="D14" i="50"/>
  <c r="D15" i="50"/>
  <c r="D16" i="50"/>
  <c r="D17" i="50"/>
  <c r="D18" i="50"/>
  <c r="D19" i="50"/>
  <c r="D20" i="50"/>
  <c r="D21" i="50"/>
  <c r="D23" i="50"/>
  <c r="D24" i="50"/>
  <c r="D25" i="50"/>
  <c r="D26" i="50"/>
  <c r="D27" i="50"/>
  <c r="D28" i="50"/>
  <c r="D29" i="50"/>
  <c r="D30" i="50"/>
  <c r="D31" i="50"/>
  <c r="D32" i="50"/>
  <c r="D33" i="50"/>
  <c r="D34" i="50"/>
  <c r="D35" i="50"/>
  <c r="D36" i="50"/>
  <c r="D37" i="50"/>
  <c r="D38" i="50"/>
  <c r="V12" i="56"/>
  <c r="F8" i="50" s="1"/>
  <c r="V13" i="56"/>
  <c r="F9" i="50" s="1"/>
  <c r="V14" i="56"/>
  <c r="F10" i="50" s="1"/>
  <c r="V15" i="56"/>
  <c r="F11" i="50" s="1"/>
  <c r="V16" i="56"/>
  <c r="F12" i="50" s="1"/>
  <c r="V17" i="56"/>
  <c r="F13" i="50" s="1"/>
  <c r="V18" i="56"/>
  <c r="F14" i="50" s="1"/>
  <c r="V19" i="56"/>
  <c r="F15" i="50" s="1"/>
  <c r="V21" i="56"/>
  <c r="F17" i="50" s="1"/>
  <c r="V22" i="56"/>
  <c r="F18" i="50" s="1"/>
  <c r="V25" i="56"/>
  <c r="F21" i="50" s="1"/>
  <c r="V27" i="56"/>
  <c r="F23" i="50" s="1"/>
  <c r="V28" i="56"/>
  <c r="F24" i="50" s="1"/>
  <c r="V30" i="56"/>
  <c r="F26" i="50" s="1"/>
  <c r="V31" i="56"/>
  <c r="F27" i="50" s="1"/>
  <c r="V33" i="56"/>
  <c r="F28" i="50" s="1"/>
  <c r="V34" i="56"/>
  <c r="F29" i="50" s="1"/>
  <c r="V35" i="56"/>
  <c r="F30" i="50" s="1"/>
  <c r="V36" i="56"/>
  <c r="F31" i="50" s="1"/>
  <c r="V37" i="56"/>
  <c r="F32" i="50" s="1"/>
  <c r="V38" i="56"/>
  <c r="F33" i="50" s="1"/>
  <c r="V39" i="56"/>
  <c r="F34" i="50" s="1"/>
  <c r="V40" i="56"/>
  <c r="F35" i="50" s="1"/>
  <c r="V41" i="56"/>
  <c r="F36" i="50" s="1"/>
  <c r="V42" i="56"/>
  <c r="F37" i="50" s="1"/>
  <c r="V43" i="56"/>
  <c r="F38" i="50" s="1"/>
  <c r="V44" i="56"/>
  <c r="F39" i="50" s="1"/>
  <c r="V45" i="56"/>
  <c r="F40" i="50" s="1"/>
  <c r="V46" i="56"/>
  <c r="F41" i="50" s="1"/>
  <c r="V48" i="56"/>
  <c r="F43" i="50" s="1"/>
  <c r="V49" i="56"/>
  <c r="F44" i="50" s="1"/>
  <c r="V50" i="56"/>
  <c r="F45" i="50" s="1"/>
  <c r="D33" i="53"/>
  <c r="D3" i="53"/>
  <c r="L41" i="53"/>
  <c r="L35" i="53"/>
  <c r="L5" i="53"/>
  <c r="J41" i="53"/>
  <c r="J35" i="53"/>
  <c r="J5" i="53"/>
  <c r="A28" i="56"/>
  <c r="B24" i="50"/>
  <c r="A29" i="56"/>
  <c r="B25" i="50"/>
  <c r="A30" i="56"/>
  <c r="B26" i="50"/>
  <c r="A31" i="56"/>
  <c r="B27" i="50"/>
  <c r="B28" i="50"/>
  <c r="B29" i="50"/>
  <c r="B30" i="50"/>
  <c r="B31" i="50"/>
  <c r="B32" i="50"/>
  <c r="A38" i="56"/>
  <c r="B33" i="50"/>
  <c r="A39" i="56"/>
  <c r="B34" i="50"/>
  <c r="A40" i="56"/>
  <c r="B35" i="50"/>
  <c r="A41" i="56"/>
  <c r="B36" i="50"/>
  <c r="A42" i="56"/>
  <c r="A43" i="56"/>
  <c r="B38" i="50"/>
  <c r="A44" i="56"/>
  <c r="B39" i="50"/>
  <c r="A45" i="56"/>
  <c r="B40" i="50"/>
  <c r="A46" i="56"/>
  <c r="B41" i="50" s="1"/>
  <c r="A47" i="56"/>
  <c r="B42" i="50"/>
  <c r="A48" i="56"/>
  <c r="B43" i="50"/>
  <c r="A49" i="56"/>
  <c r="B44" i="50"/>
  <c r="A50" i="56"/>
  <c r="B45" i="50"/>
  <c r="A27" i="56"/>
  <c r="B23" i="50"/>
  <c r="A11" i="56"/>
  <c r="B7" i="50"/>
  <c r="A12" i="56"/>
  <c r="B8" i="50"/>
  <c r="A13" i="56"/>
  <c r="B9" i="50"/>
  <c r="A14" i="56"/>
  <c r="B10" i="50"/>
  <c r="A15" i="56"/>
  <c r="B11" i="50"/>
  <c r="A16" i="56"/>
  <c r="B12" i="50"/>
  <c r="A17" i="56"/>
  <c r="B13" i="50"/>
  <c r="A18" i="56"/>
  <c r="B14" i="50"/>
  <c r="A19" i="56"/>
  <c r="B15" i="50"/>
  <c r="A20" i="56"/>
  <c r="B16" i="50"/>
  <c r="A21" i="56"/>
  <c r="B17" i="50"/>
  <c r="A22" i="56"/>
  <c r="B18" i="50"/>
  <c r="A23" i="56"/>
  <c r="B19" i="50"/>
  <c r="A24" i="56"/>
  <c r="B20" i="50"/>
  <c r="A25" i="56"/>
  <c r="B21" i="50"/>
  <c r="A26" i="56"/>
  <c r="B22" i="50"/>
  <c r="A10" i="56"/>
  <c r="J31" i="53"/>
  <c r="L1" i="53"/>
  <c r="B37" i="50"/>
  <c r="J1" i="53"/>
  <c r="L31" i="53"/>
  <c r="J51" i="53"/>
  <c r="L51" i="53"/>
  <c r="D51" i="53"/>
  <c r="D41" i="53"/>
  <c r="D34" i="53"/>
  <c r="D31" i="53"/>
  <c r="D4" i="53"/>
  <c r="D1" i="53"/>
  <c r="G1" i="50"/>
  <c r="F1" i="50"/>
  <c r="A7" i="50"/>
  <c r="B6" i="50"/>
  <c r="V23" i="56" l="1"/>
  <c r="F19" i="50" s="1"/>
  <c r="V29" i="56"/>
  <c r="F25" i="50" s="1"/>
  <c r="V20" i="56"/>
  <c r="F16" i="50" s="1"/>
  <c r="V11" i="56"/>
  <c r="F7" i="50" s="1"/>
  <c r="V10" i="56"/>
  <c r="F6" i="50" s="1"/>
  <c r="V26" i="56"/>
  <c r="F22" i="50" s="1"/>
</calcChain>
</file>

<file path=xl/sharedStrings.xml><?xml version="1.0" encoding="utf-8"?>
<sst xmlns="http://schemas.openxmlformats.org/spreadsheetml/2006/main" count="497" uniqueCount="306">
  <si>
    <t/>
  </si>
  <si>
    <t>no</t>
  </si>
  <si>
    <t>yes</t>
  </si>
  <si>
    <t>AUS : Australia</t>
  </si>
  <si>
    <t>Please select a country</t>
  </si>
  <si>
    <t>Code 2018</t>
  </si>
  <si>
    <t>QuestionText_2018</t>
  </si>
  <si>
    <t>code2018</t>
  </si>
  <si>
    <t>Status</t>
  </si>
  <si>
    <t>E</t>
  </si>
  <si>
    <t>N</t>
  </si>
  <si>
    <t>EC</t>
  </si>
  <si>
    <t>line ministries</t>
  </si>
  <si>
    <t>yes (but not in all sectors)</t>
  </si>
  <si>
    <t>board of the firm</t>
  </si>
  <si>
    <t>I</t>
  </si>
  <si>
    <t>Country list</t>
  </si>
  <si>
    <t>AUT : Austria</t>
  </si>
  <si>
    <t>BEL : Belgium</t>
  </si>
  <si>
    <t>CAN : Canada</t>
  </si>
  <si>
    <t>CHL : Chile</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</si>
  <si>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</si>
  <si>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</si>
  <si>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</si>
  <si>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</si>
  <si>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</si>
  <si>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</si>
  <si>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</si>
  <si>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</si>
  <si>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</si>
  <si>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</si>
  <si>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</si>
  <si>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</si>
  <si>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</si>
  <si>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</si>
  <si>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MEX : Mexico</t>
  </si>
  <si>
    <t>NLD : Netherlands</t>
  </si>
  <si>
    <t>NZL : New Zealand</t>
  </si>
  <si>
    <t>NOR : Norway</t>
  </si>
  <si>
    <t>POL : Poland</t>
  </si>
  <si>
    <t>PRT : Portugal</t>
  </si>
  <si>
    <t>SVK : Slovak Republic</t>
  </si>
  <si>
    <t>ESP : Spain</t>
  </si>
  <si>
    <t>SWE : Sweden</t>
  </si>
  <si>
    <t>CHE : Switzerland</t>
  </si>
  <si>
    <t>BRA : Brazil</t>
  </si>
  <si>
    <t>ZAF : South Africa</t>
  </si>
  <si>
    <t>SVN : Slovenia</t>
  </si>
  <si>
    <t>not applicable</t>
  </si>
  <si>
    <t xml:space="preserve">Description of content of each part of the questionnaire </t>
  </si>
  <si>
    <t>Name of worksheet</t>
  </si>
  <si>
    <t xml:space="preserve">This section concerns the governance of State Owned Enterprises. Any corporate entity recognised by national law as an enterprise, and in which the state exercises ownership, should be considered as an SOE. This includes joint stock companies, limited liability companies and partnerships limited by shares. </t>
  </si>
  <si>
    <t>Statutory corporations, with their legal personality established through specific legislation, should also be considered as SOEs if their purpose and activities, or parts of their activities, are of a largely economic nature.</t>
  </si>
  <si>
    <t>combination of board and public authorities</t>
  </si>
  <si>
    <t>public authorities</t>
  </si>
  <si>
    <t>specialized agency at arm’s length from government</t>
  </si>
  <si>
    <t>specialized agency NOT at arm’s length from government</t>
  </si>
  <si>
    <t>treasury/ ministry of finance or economy</t>
  </si>
  <si>
    <t>line ministries coordinated by a specialized agency</t>
  </si>
  <si>
    <t>Content of the worksheet</t>
  </si>
  <si>
    <t>Columns for Translation</t>
  </si>
  <si>
    <r>
      <t>For verification/completion where missing:
Answers for 2018 (</t>
    </r>
    <r>
      <rPr>
        <b/>
        <i/>
        <sz val="10"/>
        <color rgb="FFFF0000"/>
        <rFont val="Arial"/>
        <family val="2"/>
      </rPr>
      <t>prefilled by OECD</t>
    </r>
    <r>
      <rPr>
        <b/>
        <i/>
        <sz val="10"/>
        <rFont val="Arial"/>
        <family val="2"/>
      </rPr>
      <t>)</t>
    </r>
  </si>
  <si>
    <t>OECD comments</t>
  </si>
  <si>
    <t>Answer for 2023</t>
  </si>
  <si>
    <t>Country Comments</t>
  </si>
  <si>
    <t>Reason for Final answer (OECD)</t>
  </si>
  <si>
    <t>Final Answers</t>
  </si>
  <si>
    <t>Columns for Vetting</t>
  </si>
  <si>
    <t>Q13b.1.2</t>
  </si>
  <si>
    <t>Q13b.1.3</t>
  </si>
  <si>
    <t>Q13b.1.4a</t>
  </si>
  <si>
    <t>Code 2023</t>
  </si>
  <si>
    <r>
      <t xml:space="preserve">Note: </t>
    </r>
    <r>
      <rPr>
        <sz val="9"/>
        <color theme="1"/>
        <rFont val="Arial"/>
        <family val="2"/>
      </rPr>
      <t xml:space="preserve">When answering this question, please consider whether these SOEs are prone for example to similar corporate governance, company restructuring (mergers and divisions), or insolvency rules and procedures applicable to privately-owned companies under the company law. </t>
    </r>
  </si>
  <si>
    <r>
      <t xml:space="preserve">Note: </t>
    </r>
    <r>
      <rPr>
        <sz val="9"/>
        <color theme="1"/>
        <rFont val="Arial"/>
        <family val="2"/>
      </rPr>
      <t>If the audit is not required on an annual basis, then the answer should be “no”.</t>
    </r>
  </si>
  <si>
    <t>ECO_2023_A</t>
  </si>
  <si>
    <t>ECO_2023_B</t>
  </si>
  <si>
    <t>ECO_2023_C</t>
  </si>
  <si>
    <t>ECO_2023_D</t>
  </si>
  <si>
    <t>ECO_2023_E</t>
  </si>
  <si>
    <t>ECO_2023_F</t>
  </si>
  <si>
    <t>ECO_2023_G</t>
  </si>
  <si>
    <t>ECO_2023_H</t>
  </si>
  <si>
    <t>centralised model</t>
  </si>
  <si>
    <t>a coordinating agency/department</t>
  </si>
  <si>
    <t>twin track model</t>
  </si>
  <si>
    <t>dual ownership</t>
  </si>
  <si>
    <t>dispersed ownership</t>
  </si>
  <si>
    <t>yes, and it is publicly available</t>
  </si>
  <si>
    <t>public authorities/organization exercising ownership rights</t>
  </si>
  <si>
    <t>yes, by independent professional auditing company</t>
  </si>
  <si>
    <t>yes, but performed by state auditor/controller</t>
  </si>
  <si>
    <t>no, but elements of the ownership policy can be found in laws or various other documents</t>
  </si>
  <si>
    <t>ECO_A</t>
  </si>
  <si>
    <t>ECO_B</t>
  </si>
  <si>
    <t>ECO_D</t>
  </si>
  <si>
    <t>ECO_E</t>
  </si>
  <si>
    <t>ECO_F</t>
  </si>
  <si>
    <t>ECO_G</t>
  </si>
  <si>
    <t>If you answered “yes (in all sectors)” or “yes (only in some sectors)” please name the public body that holds ownership rights, and clarify its role in determining policy priorities and/or exercise of regulatory powers  (Q6.1.2a)</t>
  </si>
  <si>
    <t>If you have answered “yes, and it is publicly available” to the question above, is there a requirement to review and update this high-level policy document on the government’s ownership policy? (Q6.1.3b)</t>
  </si>
  <si>
    <t>If you answered YES, please provide link to the law/regulation, or any other legal or policy document that imposes this requirement . (Q6.1.5a)</t>
  </si>
  <si>
    <t>If you answered YES, please provide link to the law/regulation, government decision or decree or any other legal or policy document that sets this prohibition in the Comments column (Q6.1.7a)</t>
  </si>
  <si>
    <t>If you answered YES, please provide link to the law/regulation or other legal document that supports your answer in the Comments column (Q6.1.8b)</t>
  </si>
  <si>
    <t xml:space="preserve">If you answered yes, please explain what kind of documents set these requirements and provide an example for it in the Comments column. (Q6.1.15a) </t>
  </si>
  <si>
    <t xml:space="preserve">If you answered yes to any of the previous two questions, please provide a link to the law/regulation or other legal document that sets this requirement. (Q6.1.17a) </t>
  </si>
  <si>
    <t xml:space="preserve">If you answered yes, please provide a link to the law/regulation or other legal document that sets this requirement. (Q6.1.18b) </t>
  </si>
  <si>
    <t>If you answered “yes” to the question above, is there a requirement in place that this compensation must be based on the assessment of the costs incurred (actual costs or efficient cost) related to the fulfilment of the public service obligations? (Q6.1.19a)</t>
  </si>
  <si>
    <t xml:space="preserve">If you answered yes to any of the two questions above, please explain in what kind of documents are these requirements set and provide an example for it in the Comments column. (Q6.1.19b) </t>
  </si>
  <si>
    <t>Q6.1.3 b</t>
  </si>
  <si>
    <t>Q6.1.5b</t>
  </si>
  <si>
    <t>Q6.1.8a</t>
  </si>
  <si>
    <t>Q6.1.15b</t>
  </si>
  <si>
    <t>Q6.1.18b</t>
  </si>
  <si>
    <t>Q6.1.19a</t>
  </si>
  <si>
    <t>code2023</t>
  </si>
  <si>
    <t>Q13b.1.8</t>
  </si>
  <si>
    <t>QuestionText_2023</t>
  </si>
  <si>
    <t>Q13b.1.7</t>
  </si>
  <si>
    <t>P</t>
  </si>
  <si>
    <t>Column P</t>
  </si>
  <si>
    <t xml:space="preserve">6-SOEs </t>
  </si>
  <si>
    <t>2023 answers</t>
  </si>
  <si>
    <t xml:space="preserve">Alternative answer provided by Country </t>
  </si>
  <si>
    <t>Relevant legal reference/Important background info/Clarification</t>
  </si>
  <si>
    <t>Q13b.1.1</t>
  </si>
  <si>
    <t>NI</t>
  </si>
  <si>
    <t>TUR : Türkiye</t>
  </si>
  <si>
    <t>If you answered Yes, please provide details about the type of guarantees provided 
If you answered Yes (in a limited number of circumstances), please provide a detailed description of these circumstances (Q6.1.13a)</t>
  </si>
  <si>
    <t>Access to public land</t>
  </si>
  <si>
    <t>If you answered yes to any of the questions above, please provide further information in the Comments column about these favourable conditions (Q6.1.14a)</t>
  </si>
  <si>
    <t>As bidders in public procurement</t>
  </si>
  <si>
    <t>Energy inputs (i.e. can they obtain gas and electricity at subsidised prices?)</t>
  </si>
  <si>
    <t>Water inputs (i.e. can they obtain water at subsidised prices?)</t>
  </si>
  <si>
    <t>Other inputs (i.e. can they obtain other inputs at subsidised prices?)</t>
  </si>
  <si>
    <t>THE OECD PMR Questionnaire</t>
  </si>
  <si>
    <t>Please provide us the name of the body/institution answering this question in the original language and provide a link to its webpage. (Q6.1.01)</t>
  </si>
  <si>
    <t>Please also indicate the e-mail address of the specific person answering this section. (Q6.1.02)</t>
  </si>
  <si>
    <r>
      <rPr>
        <b/>
        <sz val="9"/>
        <color rgb="FFFF0000"/>
        <rFont val="Arial"/>
        <family val="2"/>
      </rPr>
      <t>Note</t>
    </r>
    <r>
      <rPr>
        <sz val="9"/>
        <color rgb="FFFF0000"/>
        <rFont val="Arial"/>
        <family val="2"/>
      </rPr>
      <t>: It is important for the OECD to know the body that answered the questionnaire for future references.
Please note that the OECD is often asked by individual countries who answered the questionnaire for their country.</t>
    </r>
  </si>
  <si>
    <r>
      <rPr>
        <b/>
        <sz val="9"/>
        <color rgb="FFFF0000"/>
        <rFont val="Arial"/>
        <family val="2"/>
      </rPr>
      <t>Note</t>
    </r>
    <r>
      <rPr>
        <sz val="9"/>
        <color rgb="FFFF0000"/>
        <rFont val="Arial"/>
        <family val="2"/>
      </rPr>
      <t>: It is important for the OECD to have the contact of the respondent in case of need and because OECD is often asked by individual countries who answered the questionnaire for their country</t>
    </r>
  </si>
  <si>
    <t>If you answered YES, please provide link to the webpage where this is available, without this information the OECD cannot accept your answer. (Q6.1.3a)</t>
  </si>
  <si>
    <t>Which ownership model best characterises the ownership arrangements for commercial SOEs in your country? (Q6.1.1)</t>
  </si>
  <si>
    <t>May the public body that exercises ownership rights over commercial SOEs also set policy priorities and /or exercise regulatory powers, concerning areas that affect the operation of these SOEs?  (Q6.1.2)</t>
  </si>
  <si>
    <t>Is there a high-level policy document that clearly states the rationale for government holding ownership rights in each commercial SOE? (Q6.1.3)</t>
  </si>
  <si>
    <t>Is there a high-level policy document that clearly states who exercises the ownership rights in each commercial SOE and lays out how these ownership rights should be exercised? (Q6.1.4)</t>
  </si>
  <si>
    <t>Is there a requirement that at least part of the board of commercial SOEs must consist of independent members? (Q6.1.5)</t>
  </si>
  <si>
    <t>If you answered “yes” to the previous question, what proportion of the board of commercial SOEs must be composed of independent members? (Q6.1.5b)</t>
  </si>
  <si>
    <t>Who appoints the Chief Executive Officer (CEO) in commercial SOEs? (Q6.1.6)</t>
  </si>
  <si>
    <t>Are serving politicians prohibited from being members of the board of directors of commercial SOEs? (Q6.1.7)</t>
  </si>
  <si>
    <t>Are commercial SOEs subject to company law? (Q6.1.8)</t>
  </si>
  <si>
    <t>If one or more commercial SOEs is not subject to company law because of their legal form, do the statutes that set them up impose constraints similar to company law? (Q6.1.8a)</t>
  </si>
  <si>
    <r>
      <t xml:space="preserve">Are commercial SOEs subject to an exclusion/exemption, either complete or partial, from the application of the </t>
    </r>
    <r>
      <rPr>
        <b/>
        <sz val="9"/>
        <color theme="1"/>
        <rFont val="Arial"/>
        <family val="2"/>
      </rPr>
      <t>competition law</t>
    </r>
    <r>
      <rPr>
        <sz val="9"/>
        <color theme="1"/>
        <rFont val="Arial"/>
        <family val="2"/>
      </rPr>
      <t xml:space="preserve"> in specific sectors (from which privately owned firms do not benefit) when performing commercial activities in competition or potentially in competition with private firms? (Q6.1.9)</t>
    </r>
  </si>
  <si>
    <t>Do the same insolvency rules that apply to private firms also apply to commercial SOEs?  (Q6.1.10)</t>
  </si>
  <si>
    <t>Are commercial SOEs subject to a tax treatment that is the same or equivalent to the one that applies to privately-controlled firms in similar circumstances? (Q6.1.11)</t>
  </si>
  <si>
    <r>
      <t>Can commercial SOEs have access to financing</t>
    </r>
    <r>
      <rPr>
        <b/>
        <sz val="9"/>
        <color theme="1"/>
        <rFont val="Arial"/>
        <family val="2"/>
      </rPr>
      <t xml:space="preserve"> </t>
    </r>
    <r>
      <rPr>
        <sz val="9"/>
        <color theme="1"/>
        <rFont val="Arial"/>
        <family val="2"/>
      </rPr>
      <t xml:space="preserve">from </t>
    </r>
    <r>
      <rPr>
        <sz val="9"/>
        <color rgb="FF000000"/>
        <rFont val="Arial"/>
        <family val="2"/>
      </rPr>
      <t xml:space="preserve">federal, </t>
    </r>
    <r>
      <rPr>
        <sz val="9"/>
        <color theme="1"/>
        <rFont val="Arial"/>
        <family val="2"/>
      </rPr>
      <t>national, state, regional or provincial governments’ budget or from state-owned financial institutions at conditions that are better than those available to competing private firms? (Q6.1.12)</t>
    </r>
  </si>
  <si>
    <r>
      <t xml:space="preserve">Can commercial SOEs have access to explicit guarantees from </t>
    </r>
    <r>
      <rPr>
        <sz val="9"/>
        <color rgb="FF000000"/>
        <rFont val="Arial"/>
        <family val="2"/>
      </rPr>
      <t xml:space="preserve">federal, </t>
    </r>
    <r>
      <rPr>
        <sz val="9"/>
        <color theme="1"/>
        <rFont val="Arial"/>
        <family val="2"/>
      </rPr>
      <t>national, state, regional or provincial governments on debts they may contract?  (Q6.1.13)</t>
    </r>
  </si>
  <si>
    <r>
      <t xml:space="preserve">Can commercial SOEs benefit from more </t>
    </r>
    <r>
      <rPr>
        <b/>
        <sz val="9"/>
        <color theme="1"/>
        <rFont val="Arial"/>
        <family val="2"/>
      </rPr>
      <t>favourable treatment</t>
    </r>
    <r>
      <rPr>
        <sz val="9"/>
        <color theme="1"/>
        <rFont val="Arial"/>
        <family val="2"/>
      </rPr>
      <t xml:space="preserve"> than those available to privately-owned firms with whom they compete or could compete in the areas listed below? (Q6.1.14)</t>
    </r>
  </si>
  <si>
    <t>Do commercial SOEs have formal rate-of-return targets that are set by the ownership entity or agreed by the ownership entity and the board of directors? (Q6.1.15)</t>
  </si>
  <si>
    <t>If you answered “yes” to the previous question, are these rate-of-return targets for commercial SOEs comparable with the rate-of-return targets for privately-owned firms in similar circumstances? (Q6.1.15b)</t>
  </si>
  <si>
    <t>Are commercial SOEs subject to the same annual financial reporting and disclosure requirements as privately-owned firms in similar circumstances? (Q6.1.16)</t>
  </si>
  <si>
    <t>Are all commercial SOEs’ financial statements required to be subject to an annual external audit along similar requirements that apply to publicly-listed privately-owned firms? (Q6.1.17)</t>
  </si>
  <si>
    <t>Are there any commercial SOEs in your country that – besides providing commercial services – also provide services that fall under a public service obligation? (Q6.1.18)</t>
  </si>
  <si>
    <t>Are there requirements in place to provide commercial SOEs with adequate compensation for fulfilling their public service obligations? (Q6.1.19)</t>
  </si>
  <si>
    <t>yes (in all or most sectors)</t>
  </si>
  <si>
    <t>yes (in some sectors)</t>
  </si>
  <si>
    <t>yes (all or most commercial  SOEs)</t>
  </si>
  <si>
    <t>yes (all or most commercial SOEs)</t>
  </si>
  <si>
    <t>yes (some commercial SOEs)</t>
  </si>
  <si>
    <r>
      <t xml:space="preserve">Note: </t>
    </r>
    <r>
      <rPr>
        <sz val="9"/>
        <color theme="1"/>
        <rFont val="Arial"/>
        <family val="2"/>
      </rPr>
      <t>Financing includes both debt and equity financing</t>
    </r>
  </si>
  <si>
    <t>Governance of Commercial SOEs</t>
  </si>
  <si>
    <t>SECTION 6 Governance of Commercial SOEs</t>
  </si>
  <si>
    <r>
      <t xml:space="preserve">Instructions: </t>
    </r>
    <r>
      <rPr>
        <sz val="9"/>
        <color theme="1"/>
        <rFont val="Arial"/>
        <family val="2"/>
      </rPr>
      <t xml:space="preserve">Please consider </t>
    </r>
    <r>
      <rPr>
        <b/>
        <sz val="9"/>
        <color theme="1"/>
        <rFont val="Arial"/>
        <family val="2"/>
      </rPr>
      <t xml:space="preserve">only </t>
    </r>
    <r>
      <rPr>
        <sz val="9"/>
        <color theme="1"/>
        <rFont val="Arial"/>
        <family val="2"/>
      </rPr>
      <t xml:space="preserve">SOEs that undertake commercial activities </t>
    </r>
    <r>
      <rPr>
        <b/>
        <sz val="9"/>
        <color theme="1"/>
        <rFont val="Arial"/>
        <family val="2"/>
      </rPr>
      <t xml:space="preserve">and </t>
    </r>
    <r>
      <rPr>
        <sz val="9"/>
        <color theme="1"/>
        <rFont val="Arial"/>
        <family val="2"/>
      </rPr>
      <t>provide public services when answering this question.</t>
    </r>
  </si>
  <si>
    <r>
      <t>Definition: Serving politicians</t>
    </r>
    <r>
      <rPr>
        <sz val="9"/>
        <color theme="1"/>
        <rFont val="Arial"/>
        <family val="2"/>
      </rPr>
      <t xml:space="preserve"> include</t>
    </r>
    <r>
      <rPr>
        <b/>
        <sz val="9"/>
        <color theme="1"/>
        <rFont val="Arial"/>
        <family val="2"/>
      </rPr>
      <t xml:space="preserve"> </t>
    </r>
    <r>
      <rPr>
        <sz val="9"/>
        <color theme="1"/>
        <rFont val="Arial"/>
        <family val="2"/>
      </rPr>
      <t>heads of state, heads of government,</t>
    </r>
    <r>
      <rPr>
        <b/>
        <sz val="9"/>
        <color theme="1"/>
        <rFont val="Arial"/>
        <family val="2"/>
      </rPr>
      <t xml:space="preserve"> </t>
    </r>
    <r>
      <rPr>
        <sz val="9"/>
        <color theme="1"/>
        <rFont val="Arial"/>
        <family val="2"/>
      </rPr>
      <t>ministers, vice-ministers, and other persons linked directly with the executive powers.</t>
    </r>
  </si>
  <si>
    <t>yes (in all sectors)</t>
  </si>
  <si>
    <t>yes (only in some sectors)</t>
  </si>
  <si>
    <r>
      <t xml:space="preserve">Instruction: </t>
    </r>
    <r>
      <rPr>
        <sz val="9"/>
        <color theme="1"/>
        <rFont val="Arial"/>
        <family val="2"/>
      </rPr>
      <t>This question is about how the government organises and manages the ownership rights it holds in commercial SOEs, i.e. which public body/bodies are entrusted with exercising the ownership functions over these SOEs on behalf of the government and what is the division of powers among them. 
By exercising ownership functions, the OECD means exercising the power, responsibility, or steering ability to appoint boards of directors; set and monitor objectives; and vote company shares on behalf of the government.</t>
    </r>
    <r>
      <rPr>
        <b/>
        <sz val="9"/>
        <color theme="1"/>
        <rFont val="Arial"/>
        <family val="2"/>
      </rPr>
      <t xml:space="preserve">
</t>
    </r>
  </si>
  <si>
    <r>
      <t xml:space="preserve">Instruction: </t>
    </r>
    <r>
      <rPr>
        <sz val="9"/>
        <color theme="1"/>
        <rFont val="Arial"/>
        <family val="2"/>
      </rPr>
      <t>If the public body that holds ownership rights over SOEs in a given sector also sets policy priorities or exercise regulatory powers or both, the answer should be either “</t>
    </r>
    <r>
      <rPr>
        <i/>
        <sz val="9"/>
        <color theme="1"/>
        <rFont val="Arial"/>
        <family val="2"/>
      </rPr>
      <t>yes (in all or most sectors)</t>
    </r>
    <r>
      <rPr>
        <sz val="9"/>
        <color theme="1"/>
        <rFont val="Arial"/>
        <family val="2"/>
      </rPr>
      <t>” or “</t>
    </r>
    <r>
      <rPr>
        <i/>
        <sz val="9"/>
        <color theme="1"/>
        <rFont val="Arial"/>
        <family val="2"/>
      </rPr>
      <t>yes (in some sectors)</t>
    </r>
    <r>
      <rPr>
        <sz val="9"/>
        <color theme="1"/>
        <rFont val="Arial"/>
        <family val="2"/>
      </rPr>
      <t>”.
This applies even if the above mentioned functions are exercised by separate units/departments within the public body.</t>
    </r>
  </si>
  <si>
    <r>
      <t xml:space="preserve">Definition: </t>
    </r>
    <r>
      <rPr>
        <sz val="9"/>
        <color theme="1"/>
        <rFont val="Arial"/>
        <family val="2"/>
      </rPr>
      <t>High-level policy documents include primary and secondary legislation, government decisions, and resolutions, decrees, government policy statements or any combination of the above.</t>
    </r>
    <r>
      <rPr>
        <b/>
        <sz val="9"/>
        <color theme="1"/>
        <rFont val="Arial"/>
        <family val="2"/>
      </rPr>
      <t xml:space="preserve">
Note: </t>
    </r>
    <r>
      <rPr>
        <sz val="9"/>
        <color theme="1"/>
        <rFont val="Arial"/>
        <family val="2"/>
      </rPr>
      <t xml:space="preserve">If such a high-level level policy document exists in your country, but it is </t>
    </r>
    <r>
      <rPr>
        <b/>
        <sz val="9"/>
        <color theme="1"/>
        <rFont val="Arial"/>
        <family val="2"/>
      </rPr>
      <t>not available to the general public</t>
    </r>
    <r>
      <rPr>
        <sz val="9"/>
        <color theme="1"/>
        <rFont val="Arial"/>
        <family val="2"/>
      </rPr>
      <t>, please choose the answer option “</t>
    </r>
    <r>
      <rPr>
        <i/>
        <sz val="9"/>
        <color theme="1"/>
        <rFont val="Arial"/>
        <family val="2"/>
      </rPr>
      <t>yes, but it is not publicly available</t>
    </r>
    <r>
      <rPr>
        <sz val="9"/>
        <color theme="1"/>
        <rFont val="Arial"/>
        <family val="2"/>
      </rPr>
      <t>”.</t>
    </r>
    <r>
      <rPr>
        <b/>
        <sz val="9"/>
        <color theme="1"/>
        <rFont val="Arial"/>
        <family val="2"/>
      </rPr>
      <t xml:space="preserve">
Note: </t>
    </r>
    <r>
      <rPr>
        <sz val="9"/>
        <color theme="1"/>
        <rFont val="Arial"/>
        <family val="2"/>
      </rPr>
      <t>Publicly available means that documents is available on the webpage of the public body that exercises the ownership rights over the given SOE, or available in the government or parliamentary information webpage.</t>
    </r>
  </si>
  <si>
    <r>
      <t>Definition</t>
    </r>
    <r>
      <rPr>
        <sz val="9"/>
        <color theme="1"/>
        <rFont val="Arial"/>
        <family val="2"/>
      </rPr>
      <t>: Independent board members are members that are free from any material interests in the SOE on whose board they sit, and have no relationship with its management, other major shareholders and the ownership entity that could jeopardise their exercise of objective judgement.</t>
    </r>
  </si>
  <si>
    <r>
      <rPr>
        <b/>
        <sz val="9"/>
        <rFont val="Arial"/>
        <family val="2"/>
      </rPr>
      <t>Definition</t>
    </r>
    <r>
      <rPr>
        <sz val="9"/>
        <rFont val="Arial"/>
        <family val="2"/>
      </rPr>
      <t xml:space="preserve">: 
A </t>
    </r>
    <r>
      <rPr>
        <b/>
        <sz val="9"/>
        <rFont val="Arial"/>
        <family val="2"/>
      </rPr>
      <t>chief executive officer</t>
    </r>
    <r>
      <rPr>
        <sz val="9"/>
        <rFont val="Arial"/>
        <family val="2"/>
      </rPr>
      <t xml:space="preserve"> is the highest-ranking person in an enterprise, who is ultimately responsible for all major managerial decisions. 
</t>
    </r>
    <r>
      <rPr>
        <b/>
        <sz val="9"/>
        <rFont val="Arial"/>
        <family val="2"/>
      </rPr>
      <t>Instruction:</t>
    </r>
    <r>
      <rPr>
        <sz val="9"/>
        <rFont val="Arial"/>
        <family val="2"/>
      </rPr>
      <t xml:space="preserve"> when selecting the answer please consider that by public authorities the OECD means authorities at any level of government – federal, national or subnational.</t>
    </r>
  </si>
  <si>
    <r>
      <t>Definition</t>
    </r>
    <r>
      <rPr>
        <sz val="9"/>
        <color theme="1"/>
        <rFont val="Arial"/>
        <family val="2"/>
      </rPr>
      <t xml:space="preserve">: </t>
    </r>
    <r>
      <rPr>
        <b/>
        <sz val="9"/>
        <color theme="1"/>
        <rFont val="Arial"/>
        <family val="2"/>
      </rPr>
      <t>Company or Corporate Law</t>
    </r>
    <r>
      <rPr>
        <sz val="9"/>
        <color theme="1"/>
        <rFont val="Arial"/>
        <family val="2"/>
      </rPr>
      <t xml:space="preserve"> is the set of laws that governs the rights, relations, and conduct of companies. It encompasses rules on their formation, governance, and cessation.
</t>
    </r>
  </si>
  <si>
    <r>
      <t xml:space="preserve">Reminder: </t>
    </r>
    <r>
      <rPr>
        <sz val="9"/>
        <color theme="1"/>
        <rFont val="Arial"/>
        <family val="2"/>
      </rPr>
      <t xml:space="preserve">This question wants to capture any sectoral exclusion/exemption – whether partial or complete - that applies ONLY to commercial SOEs (see definition at the start of this section).
Please consider all types of exemptions including those that can be granted to protect national interest. </t>
    </r>
  </si>
  <si>
    <r>
      <t xml:space="preserve">Definition: Insolvency </t>
    </r>
    <r>
      <rPr>
        <sz val="9"/>
        <color theme="1"/>
        <rFont val="Arial"/>
        <family val="2"/>
      </rPr>
      <t>refers to a situation in which a firm (or individual) is unable to meet its financial obligations to creditors as debts become due. If insolvency cannot be resolved, it can trigger</t>
    </r>
    <r>
      <rPr>
        <b/>
        <sz val="9"/>
        <color theme="1"/>
        <rFont val="Arial"/>
        <family val="2"/>
      </rPr>
      <t xml:space="preserve"> bankruptcy.
Instruction:</t>
    </r>
    <r>
      <rPr>
        <sz val="9"/>
        <color theme="1"/>
        <rFont val="Arial"/>
        <family val="2"/>
      </rPr>
      <t xml:space="preserve"> This question concerns both insolvency and bankruptcy rules.
</t>
    </r>
  </si>
  <si>
    <r>
      <rPr>
        <b/>
        <sz val="9"/>
        <color theme="1"/>
        <rFont val="Arial"/>
        <family val="2"/>
      </rPr>
      <t>Definition: Similar circumstance</t>
    </r>
    <r>
      <rPr>
        <sz val="9"/>
        <color theme="1"/>
        <rFont val="Arial"/>
        <family val="2"/>
      </rPr>
      <t xml:space="preserve"> mean firms with similar revenues and costs and in the same sector</t>
    </r>
  </si>
  <si>
    <r>
      <t xml:space="preserve">Definition: Guarantee by the government </t>
    </r>
    <r>
      <rPr>
        <sz val="9"/>
        <color theme="1"/>
        <rFont val="Arial"/>
        <family val="2"/>
      </rPr>
      <t xml:space="preserve">means that in the event that the SOE that borrowed cannot pay back its debt, the government takes responsibility for paying it back. </t>
    </r>
  </si>
  <si>
    <r>
      <t>Definitions:</t>
    </r>
    <r>
      <rPr>
        <sz val="9"/>
        <color theme="1"/>
        <rFont val="Arial"/>
        <family val="2"/>
      </rPr>
      <t xml:space="preserve"> The </t>
    </r>
    <r>
      <rPr>
        <b/>
        <sz val="9"/>
        <color theme="1"/>
        <rFont val="Arial"/>
        <family val="2"/>
      </rPr>
      <t xml:space="preserve">target rate-of-return </t>
    </r>
    <r>
      <rPr>
        <sz val="9"/>
        <color theme="1"/>
        <rFont val="Arial"/>
        <family val="2"/>
      </rPr>
      <t xml:space="preserve">is the minimum return that an investor is expecting to receive for his/her investment. It represents the minimum acceptable compensation for an investment given its level of risk.
A </t>
    </r>
    <r>
      <rPr>
        <b/>
        <sz val="9"/>
        <color theme="1"/>
        <rFont val="Arial"/>
        <family val="2"/>
      </rPr>
      <t>formal target</t>
    </r>
    <r>
      <rPr>
        <sz val="9"/>
        <color theme="1"/>
        <rFont val="Arial"/>
        <family val="2"/>
      </rPr>
      <t xml:space="preserve"> is one that is stated in a law, regulation, or other policy document, in the ownership policy document or even in the statute of the company, or the annual business plan/statement of corporate intent.
</t>
    </r>
  </si>
  <si>
    <r>
      <rPr>
        <b/>
        <sz val="9"/>
        <color theme="1"/>
        <rFont val="Arial"/>
        <family val="2"/>
      </rPr>
      <t xml:space="preserve">instruction: </t>
    </r>
    <r>
      <rPr>
        <sz val="9"/>
        <color theme="1"/>
        <rFont val="Arial"/>
        <family val="2"/>
      </rPr>
      <t xml:space="preserve">To answer </t>
    </r>
    <r>
      <rPr>
        <i/>
        <sz val="9"/>
        <color theme="1"/>
        <rFont val="Arial"/>
        <family val="2"/>
      </rPr>
      <t>Yes,</t>
    </r>
    <r>
      <rPr>
        <sz val="9"/>
        <color theme="1"/>
        <rFont val="Arial"/>
        <family val="2"/>
      </rPr>
      <t xml:space="preserve"> SOEs must be </t>
    </r>
    <r>
      <rPr>
        <b/>
        <sz val="9"/>
        <color theme="1"/>
        <rFont val="Arial"/>
        <family val="2"/>
      </rPr>
      <t>required</t>
    </r>
    <r>
      <rPr>
        <sz val="9"/>
        <color theme="1"/>
        <rFont val="Arial"/>
        <family val="2"/>
      </rPr>
      <t xml:space="preserve"> to publish financial statements based on internationally recognised reporting and disclosure practices on an annual basis. </t>
    </r>
  </si>
  <si>
    <t>yes (some commercial SOEs or in a limited number of circumstances)</t>
  </si>
  <si>
    <r>
      <t>Note:</t>
    </r>
    <r>
      <rPr>
        <sz val="9"/>
        <color theme="1"/>
        <rFont val="Arial"/>
        <family val="2"/>
      </rPr>
      <t xml:space="preserve"> In order to maintain a level playing field with private competitors, SOEs need to be adequately compensated for the fulfilment of public policy objectives. </t>
    </r>
    <r>
      <rPr>
        <b/>
        <sz val="9"/>
        <color theme="1"/>
        <rFont val="Arial"/>
        <family val="2"/>
      </rPr>
      <t xml:space="preserve">
Definition: </t>
    </r>
    <r>
      <rPr>
        <sz val="9"/>
        <color theme="1"/>
        <rFont val="Arial"/>
        <family val="2"/>
      </rPr>
      <t>Adequate compensation is a compensation sufficient to cover the cost of fulfilling these obligations. The compensation should cover the additional costs that the public policy obligations impose on the SOE, less any revenue the SOE may earn from the fulfilment of these obligations. Providing an adequate compensation should ensure that the SOEs can cover the relevant costs without using revenues from other lines of business/activities, but also that the SOEs do not obtain extra profits that they could use to subsidize their commercial activities. Correctly attributing these costs and revenues can be facilitated by a clear separation between the commercial activities (competitive) and public policy obligations (non-competitive activities) provided by SOEs.</t>
    </r>
    <r>
      <rPr>
        <b/>
        <sz val="9"/>
        <color theme="1"/>
        <rFont val="Arial"/>
        <family val="2"/>
      </rPr>
      <t xml:space="preserve">
</t>
    </r>
  </si>
  <si>
    <t>Answers from previous update</t>
  </si>
  <si>
    <r>
      <rPr>
        <b/>
        <sz val="9"/>
        <rFont val="Arial"/>
        <family val="2"/>
      </rPr>
      <t>Definition</t>
    </r>
    <r>
      <rPr>
        <sz val="9"/>
        <rFont val="Arial"/>
        <family val="2"/>
      </rPr>
      <t xml:space="preserve">: </t>
    </r>
    <r>
      <rPr>
        <b/>
        <sz val="9"/>
        <rFont val="Arial"/>
        <family val="2"/>
      </rPr>
      <t>Central</t>
    </r>
    <r>
      <rPr>
        <sz val="9"/>
        <rFont val="Arial"/>
        <family val="2"/>
      </rPr>
      <t xml:space="preserve"> means national government for unitary countries and federal government for federal countries.</t>
    </r>
  </si>
  <si>
    <t>yes (for all or most commercial SOEs)</t>
  </si>
  <si>
    <t>yes (for some commercial SOEs)</t>
  </si>
  <si>
    <t>ECO_2023_I</t>
  </si>
  <si>
    <t>Do one or more public bodies in the central government keep an up-to-date inventory of the commercial SOEs that are controlled by the central government? (Q6.1.03)</t>
  </si>
  <si>
    <t>If you have selected an answer starting with ‘Yes’, please name the public body/bodies that keep such an inventory. (Q6.1.03a)</t>
  </si>
  <si>
    <t>New question introduced in 2023 - Please answer in Column P, ONLY if there has been a change in the regulation between the year of the previous update and 2023.</t>
  </si>
  <si>
    <t>Alternative answer provided by Country</t>
  </si>
  <si>
    <t>Column R</t>
  </si>
  <si>
    <t>Column T</t>
  </si>
  <si>
    <t>R</t>
  </si>
  <si>
    <t>T</t>
  </si>
  <si>
    <t>Column AB</t>
  </si>
  <si>
    <t>AB</t>
  </si>
  <si>
    <t>Column AD</t>
  </si>
  <si>
    <t>AD</t>
  </si>
  <si>
    <t>Column AG</t>
  </si>
  <si>
    <t>AG</t>
  </si>
  <si>
    <t>Column AI</t>
  </si>
  <si>
    <t>AI</t>
  </si>
  <si>
    <t>Column AL</t>
  </si>
  <si>
    <t>AL</t>
  </si>
  <si>
    <t>Column AN</t>
  </si>
  <si>
    <t>AN</t>
  </si>
  <si>
    <t xml:space="preserve">Please read with care the word instructions provided in this column, but also those in this file to best understand how to answer the questions in this section or you risk being asked to answer this section again. 
</t>
  </si>
  <si>
    <t>READ ME – IMPORTANT INSTRUCTIONS FOR COMPLETING THE OECD PMR QUESTIONNAIRE 2023</t>
  </si>
  <si>
    <t>Please read and follow the instructions on:</t>
  </si>
  <si>
    <r>
      <t>1.</t>
    </r>
    <r>
      <rPr>
        <sz val="7"/>
        <color rgb="FFFF0000"/>
        <rFont val="Times New Roman"/>
        <family val="1"/>
      </rPr>
      <t xml:space="preserve">          </t>
    </r>
    <r>
      <rPr>
        <sz val="11"/>
        <color rgb="FFFF0000"/>
        <rFont val="Calibri"/>
        <family val="2"/>
      </rPr>
      <t>Timeline</t>
    </r>
  </si>
  <si>
    <r>
      <t>2.</t>
    </r>
    <r>
      <rPr>
        <sz val="7"/>
        <color rgb="FFFF0000"/>
        <rFont val="Times New Roman"/>
        <family val="1"/>
      </rPr>
      <t xml:space="preserve">          </t>
    </r>
    <r>
      <rPr>
        <sz val="11"/>
        <color rgb="FFFF0000"/>
        <rFont val="Calibri"/>
        <family val="2"/>
      </rPr>
      <t xml:space="preserve">How to select the jurisdiction for which to answer the questionnaire </t>
    </r>
  </si>
  <si>
    <r>
      <t>3.</t>
    </r>
    <r>
      <rPr>
        <sz val="7"/>
        <color rgb="FFFF0000"/>
        <rFont val="Times New Roman"/>
        <family val="1"/>
      </rPr>
      <t xml:space="preserve">          </t>
    </r>
    <r>
      <rPr>
        <sz val="11"/>
        <color rgb="FFFF0000"/>
        <rFont val="Calibri"/>
        <family val="2"/>
      </rPr>
      <t xml:space="preserve">How to answer the PMR questionnaire </t>
    </r>
  </si>
  <si>
    <r>
      <t>4.</t>
    </r>
    <r>
      <rPr>
        <sz val="7"/>
        <color rgb="FFFF0000"/>
        <rFont val="Times New Roman"/>
        <family val="1"/>
      </rPr>
      <t xml:space="preserve">          </t>
    </r>
    <r>
      <rPr>
        <sz val="11"/>
        <color rgb="FFFF0000"/>
        <rFont val="Calibri"/>
        <family val="2"/>
      </rPr>
      <t>Technical issues to be careful about</t>
    </r>
  </si>
  <si>
    <t>For any clarifications, please contact the OECD at: PMRIndicators@oecd.org</t>
  </si>
  <si>
    <t>1. Timeline</t>
  </si>
  <si>
    <t xml:space="preserve">Deadline for sending completed questionnaires to OECD: </t>
  </si>
  <si>
    <t>17th March 2023</t>
  </si>
  <si>
    <t>In case of delay please inform the OECD</t>
  </si>
  <si>
    <t>2. How to select the jurisdiction for which to answer the questionnaire</t>
  </si>
  <si>
    <t>Respondents should answer the question based on the instructions provided in each section, as this differs across the questionnaires.</t>
  </si>
  <si>
    <r>
      <rPr>
        <b/>
        <sz val="11"/>
        <color theme="1"/>
        <rFont val="Calibri"/>
        <family val="2"/>
      </rPr>
      <t>For Federal Countries:</t>
    </r>
    <r>
      <rPr>
        <sz val="11"/>
        <color theme="1"/>
        <rFont val="Calibri"/>
        <family val="2"/>
      </rPr>
      <t xml:space="preserve"> when regulation is set at state level, the information should </t>
    </r>
    <r>
      <rPr>
        <b/>
        <sz val="11"/>
        <color theme="1"/>
        <rFont val="Calibri"/>
        <family val="2"/>
      </rPr>
      <t>refer to just one state</t>
    </r>
    <r>
      <rPr>
        <sz val="11"/>
        <color theme="1"/>
        <rFont val="Calibri"/>
        <family val="2"/>
      </rPr>
      <t xml:space="preserve"> that is considered representative of the country, unless the instructions in the file give different indications.</t>
    </r>
  </si>
  <si>
    <t>Please ALWAYS indicate in the space provided in each section of the questionnaire the name of the state to which the information refers so we can keep a clear record.</t>
  </si>
  <si>
    <t>3. How to answer the PMR questionnaire</t>
  </si>
  <si>
    <t>Each section of the questionnaire comes in a separate excel workbook, which includes one or more sheets with questions on individual sectors or regulatory areas.</t>
  </si>
  <si>
    <t xml:space="preserve"> In addition, in each sheet with questions there is a Word file embedded in cell I4 that provides more detailed instructions on how to answer the questions included that sheet. </t>
  </si>
  <si>
    <r>
      <rPr>
        <b/>
        <sz val="11"/>
        <color theme="1"/>
        <rFont val="Calibri"/>
        <family val="2"/>
      </rPr>
      <t>Please carefully read the word files.</t>
    </r>
    <r>
      <rPr>
        <sz val="11"/>
        <color theme="1"/>
        <rFont val="Calibri"/>
        <family val="2"/>
      </rPr>
      <t xml:space="preserve"> These provide detailed information on how to answer the questions (such as definitions and detailed instructions) for most questions. </t>
    </r>
  </si>
  <si>
    <t>Please note that a summary of such instructions is placed next to each question in column I (Instructions to read before answering).</t>
  </si>
  <si>
    <t>Each sheet contains one set of questions, the answer your country provided in the previous update (in column N) and a column in which you shall provide the new answers – relative to 2023 – (in column AB).</t>
  </si>
  <si>
    <t>Providing answers for 2023</t>
  </si>
  <si>
    <r>
      <t>·</t>
    </r>
    <r>
      <rPr>
        <sz val="7"/>
        <color theme="1"/>
        <rFont val="Times New Roman"/>
        <family val="1"/>
      </rPr>
      <t xml:space="preserve">         </t>
    </r>
    <r>
      <rPr>
        <sz val="11"/>
        <color theme="1"/>
        <rFont val="Calibri"/>
        <family val="2"/>
      </rPr>
      <t xml:space="preserve">The answers must be </t>
    </r>
    <r>
      <rPr>
        <b/>
        <sz val="11"/>
        <color theme="1"/>
        <rFont val="Calibri"/>
        <family val="2"/>
      </rPr>
      <t>provided in column AB</t>
    </r>
    <r>
      <rPr>
        <sz val="11"/>
        <color theme="1"/>
        <rFont val="Calibri"/>
        <family val="2"/>
      </rPr>
      <t xml:space="preserve"> - titled (</t>
    </r>
    <r>
      <rPr>
        <b/>
        <i/>
        <sz val="11"/>
        <color theme="1"/>
        <rFont val="Calibri"/>
        <family val="2"/>
      </rPr>
      <t>Answer for 2023</t>
    </r>
    <r>
      <rPr>
        <sz val="11"/>
        <color theme="1"/>
        <rFont val="Calibri"/>
        <family val="2"/>
      </rPr>
      <t>) and marked in blue. Please answer using the drop-down menus.</t>
    </r>
  </si>
  <si>
    <r>
      <t>·</t>
    </r>
    <r>
      <rPr>
        <sz val="7"/>
        <color theme="1"/>
        <rFont val="Times New Roman"/>
        <family val="1"/>
      </rPr>
      <t xml:space="preserve">         </t>
    </r>
    <r>
      <rPr>
        <sz val="11"/>
        <color theme="1"/>
        <rFont val="Calibri"/>
        <family val="2"/>
      </rPr>
      <t xml:space="preserve">The answers must reflect </t>
    </r>
    <r>
      <rPr>
        <b/>
        <sz val="11"/>
        <color theme="1"/>
        <rFont val="Calibri"/>
        <family val="2"/>
      </rPr>
      <t>the situation in your country on the 1st of January 2023</t>
    </r>
    <r>
      <rPr>
        <sz val="11"/>
        <color theme="1"/>
        <rFont val="Calibri"/>
        <family val="2"/>
      </rPr>
      <t xml:space="preserve"> – i.e. the answers must refer only to law, policies, and regulations in force by 1st January 2023. </t>
    </r>
  </si>
  <si>
    <t xml:space="preserve">                        DO NOT consider policy reforms, laws and regulation enacted in your jurisdiction after that date.</t>
  </si>
  <si>
    <r>
      <t>·</t>
    </r>
    <r>
      <rPr>
        <sz val="7"/>
        <color theme="1"/>
        <rFont val="Times New Roman"/>
        <family val="1"/>
      </rPr>
      <t xml:space="preserve">         </t>
    </r>
    <r>
      <rPr>
        <sz val="11"/>
        <color theme="1"/>
        <rFont val="Calibri"/>
        <family val="2"/>
      </rPr>
      <t xml:space="preserve">Please use column AC titled (Country Comments) to provide additional information. </t>
    </r>
  </si>
  <si>
    <r>
      <t>·</t>
    </r>
    <r>
      <rPr>
        <sz val="7"/>
        <color theme="1"/>
        <rFont val="Times New Roman"/>
        <family val="1"/>
      </rPr>
      <t xml:space="preserve">         </t>
    </r>
    <r>
      <rPr>
        <sz val="11"/>
        <color theme="1"/>
        <rFont val="Calibri"/>
        <family val="2"/>
      </rPr>
      <t xml:space="preserve">When the answer you provide </t>
    </r>
    <r>
      <rPr>
        <b/>
        <sz val="11"/>
        <color theme="1"/>
        <rFont val="Calibri"/>
        <family val="2"/>
      </rPr>
      <t>differs from the one your country gave in the previous update,</t>
    </r>
    <r>
      <rPr>
        <sz val="11"/>
        <color theme="1"/>
        <rFont val="Calibri"/>
        <family val="2"/>
      </rPr>
      <t xml:space="preserve"> which is provided in Column N, this means that:</t>
    </r>
  </si>
  <si>
    <r>
      <t>o</t>
    </r>
    <r>
      <rPr>
        <sz val="7"/>
        <color theme="1"/>
        <rFont val="Times New Roman"/>
        <family val="1"/>
      </rPr>
      <t xml:space="preserve">   </t>
    </r>
    <r>
      <rPr>
        <sz val="11"/>
        <color theme="1"/>
        <rFont val="Calibri"/>
        <family val="2"/>
      </rPr>
      <t xml:space="preserve">There is a mistake in the answer given in the previous update, please correct it. </t>
    </r>
  </si>
  <si>
    <r>
      <t>o</t>
    </r>
    <r>
      <rPr>
        <sz val="7"/>
        <color theme="1"/>
        <rFont val="Times New Roman"/>
        <family val="1"/>
      </rPr>
      <t xml:space="preserve">   </t>
    </r>
    <r>
      <rPr>
        <sz val="11"/>
        <color theme="1"/>
        <rFont val="Calibri"/>
        <family val="2"/>
      </rPr>
      <t xml:space="preserve">There has been a reform, so </t>
    </r>
    <r>
      <rPr>
        <b/>
        <sz val="11"/>
        <color theme="1"/>
        <rFont val="Calibri"/>
        <family val="2"/>
      </rPr>
      <t>provide the year in which the reform that has led to the change</t>
    </r>
    <r>
      <rPr>
        <sz val="11"/>
        <color theme="1"/>
        <rFont val="Calibri"/>
        <family val="2"/>
      </rPr>
      <t xml:space="preserve"> and a links to relevant law/regulation in column AC titled (Country Comments). </t>
    </r>
  </si>
  <si>
    <r>
      <t>·</t>
    </r>
    <r>
      <rPr>
        <sz val="7"/>
        <color theme="1"/>
        <rFont val="Times New Roman"/>
        <family val="1"/>
      </rPr>
      <t xml:space="preserve">         </t>
    </r>
    <r>
      <rPr>
        <sz val="11"/>
        <color theme="1"/>
        <rFont val="Calibri"/>
        <family val="2"/>
      </rPr>
      <t>If you do not address or justify the discrepancy between the answer for 2023 and the answer given in the previous update, the OECD will have to contact you to do so. The information needs to be correct and verifiable.</t>
    </r>
  </si>
  <si>
    <r>
      <t>·</t>
    </r>
    <r>
      <rPr>
        <sz val="7"/>
        <color theme="1"/>
        <rFont val="Times New Roman"/>
        <family val="1"/>
      </rPr>
      <t xml:space="preserve">         </t>
    </r>
    <r>
      <rPr>
        <sz val="11"/>
        <color theme="1"/>
        <rFont val="Calibri"/>
        <family val="2"/>
      </rPr>
      <t>If a question does not apply to your country and there is not a ‘not applicable’ option, please indicate that the question is not applicable and explain why in the column AC titled (Country Comments).</t>
    </r>
  </si>
  <si>
    <r>
      <t>·</t>
    </r>
    <r>
      <rPr>
        <sz val="7"/>
        <color theme="1"/>
        <rFont val="Times New Roman"/>
        <family val="1"/>
      </rPr>
      <t xml:space="preserve">         </t>
    </r>
    <r>
      <rPr>
        <sz val="11"/>
        <color theme="1"/>
        <rFont val="Calibri"/>
        <family val="2"/>
      </rPr>
      <t>The rest of the file is blocked to avoid disruption to the formulas behind that allow the OECD to calculate the indicators.</t>
    </r>
  </si>
  <si>
    <t xml:space="preserve">Links to the laws and regulations or other documentations are often requested to help the OECD to ensure that the questions have been correctly interpreted and that the answers are consistent and complete. </t>
  </si>
  <si>
    <t>Please make sure that you provide this information, or the answers may not be accepted, and you will receive additional requests for information.</t>
  </si>
  <si>
    <t>Verifying the answer from the previous update</t>
  </si>
  <si>
    <r>
      <t>·</t>
    </r>
    <r>
      <rPr>
        <sz val="7"/>
        <color theme="1"/>
        <rFont val="Times New Roman"/>
        <family val="1"/>
      </rPr>
      <t xml:space="preserve">         </t>
    </r>
    <r>
      <rPr>
        <sz val="11"/>
        <color theme="1"/>
        <rFont val="Calibri"/>
        <family val="2"/>
      </rPr>
      <t xml:space="preserve">The answers are </t>
    </r>
    <r>
      <rPr>
        <b/>
        <sz val="11"/>
        <color theme="1"/>
        <rFont val="Calibri"/>
        <family val="2"/>
      </rPr>
      <t>provided in column N</t>
    </r>
    <r>
      <rPr>
        <sz val="11"/>
        <color theme="1"/>
        <rFont val="Calibri"/>
        <family val="2"/>
      </rPr>
      <t xml:space="preserve"> titled (</t>
    </r>
    <r>
      <rPr>
        <b/>
        <i/>
        <sz val="11"/>
        <color theme="1"/>
        <rFont val="Calibri"/>
        <family val="2"/>
      </rPr>
      <t xml:space="preserve">For verification/completion where missing: </t>
    </r>
    <r>
      <rPr>
        <b/>
        <i/>
        <u/>
        <sz val="11"/>
        <color theme="1"/>
        <rFont val="Calibri"/>
        <family val="2"/>
      </rPr>
      <t>year of your country’s last update</t>
    </r>
    <r>
      <rPr>
        <sz val="11"/>
        <color theme="1"/>
        <rFont val="Calibri"/>
        <family val="2"/>
      </rPr>
      <t>) and marked in blue.</t>
    </r>
  </si>
  <si>
    <r>
      <t>·</t>
    </r>
    <r>
      <rPr>
        <sz val="7"/>
        <color theme="1"/>
        <rFont val="Times New Roman"/>
        <family val="1"/>
      </rPr>
      <t xml:space="preserve">         </t>
    </r>
    <r>
      <rPr>
        <sz val="11"/>
        <color theme="1"/>
        <rFont val="Calibri"/>
        <family val="2"/>
      </rPr>
      <t xml:space="preserve">Please verify that the answer is correct considering the year in which your country provided the information. Please </t>
    </r>
    <r>
      <rPr>
        <b/>
        <sz val="11"/>
        <color theme="1"/>
        <rFont val="Calibri"/>
        <family val="2"/>
      </rPr>
      <t xml:space="preserve">read the OECD comments in column O </t>
    </r>
    <r>
      <rPr>
        <sz val="11"/>
        <color theme="1"/>
        <rFont val="Calibri"/>
        <family val="2"/>
      </rPr>
      <t>to help you in your verification</t>
    </r>
    <r>
      <rPr>
        <b/>
        <sz val="11"/>
        <color theme="1"/>
        <rFont val="Calibri"/>
        <family val="2"/>
      </rPr>
      <t>.</t>
    </r>
  </si>
  <si>
    <r>
      <t>If the answer is correct, you do not have to do anything else</t>
    </r>
    <r>
      <rPr>
        <b/>
        <sz val="11"/>
        <color theme="1"/>
        <rFont val="Calibri"/>
        <family val="2"/>
      </rPr>
      <t>. If you would like to provide a new or different answer, you can provide a different answer in column P titled (</t>
    </r>
    <r>
      <rPr>
        <b/>
        <i/>
        <sz val="11"/>
        <color theme="1"/>
        <rFont val="Calibri"/>
        <family val="2"/>
      </rPr>
      <t>New value proposed by country</t>
    </r>
    <r>
      <rPr>
        <b/>
        <sz val="11"/>
        <color theme="1"/>
        <rFont val="Calibri"/>
        <family val="2"/>
      </rPr>
      <t xml:space="preserve">), </t>
    </r>
    <r>
      <rPr>
        <sz val="11"/>
        <color theme="1"/>
        <rFont val="Calibri"/>
        <family val="2"/>
      </rPr>
      <t>using the drop-down menus</t>
    </r>
    <r>
      <rPr>
        <b/>
        <sz val="11"/>
        <color theme="1"/>
        <rFont val="Calibri"/>
        <family val="2"/>
      </rPr>
      <t>.</t>
    </r>
  </si>
  <si>
    <t xml:space="preserve"> Please provide the reasons for that change in column Q titled (Justification / Reason for proposing a value different from that in column N). </t>
  </si>
  <si>
    <r>
      <t xml:space="preserve">If the answer is missing in column N, it is because either you did not provide one at that time or because the question was not asked at that time and has been added for this update. </t>
    </r>
    <r>
      <rPr>
        <b/>
        <sz val="11"/>
        <color theme="1"/>
        <rFont val="Calibri"/>
        <family val="2"/>
      </rPr>
      <t xml:space="preserve">In those cases, please provide an answer </t>
    </r>
    <r>
      <rPr>
        <sz val="11"/>
        <color theme="1"/>
        <rFont val="Calibri"/>
        <family val="2"/>
      </rPr>
      <t xml:space="preserve">in column P using the drop-down menus. </t>
    </r>
  </si>
  <si>
    <r>
      <t xml:space="preserve">Please use </t>
    </r>
    <r>
      <rPr>
        <b/>
        <sz val="11"/>
        <color theme="1"/>
        <rFont val="Calibri"/>
        <family val="2"/>
      </rPr>
      <t>column Q titled (</t>
    </r>
    <r>
      <rPr>
        <b/>
        <i/>
        <sz val="11"/>
        <color theme="1"/>
        <rFont val="Calibri"/>
        <family val="2"/>
      </rPr>
      <t>Justification</t>
    </r>
    <r>
      <rPr>
        <b/>
        <sz val="11"/>
        <color theme="1"/>
        <rFont val="Calibri"/>
        <family val="2"/>
      </rPr>
      <t xml:space="preserve"> / </t>
    </r>
    <r>
      <rPr>
        <b/>
        <i/>
        <sz val="11"/>
        <color theme="1"/>
        <rFont val="Calibri"/>
        <family val="2"/>
      </rPr>
      <t>Reason for proposing a value different from that in column N</t>
    </r>
    <r>
      <rPr>
        <sz val="11"/>
        <color theme="1"/>
        <rFont val="Calibri"/>
        <family val="2"/>
      </rPr>
      <t>)</t>
    </r>
    <r>
      <rPr>
        <i/>
        <sz val="11"/>
        <color theme="1"/>
        <rFont val="Calibri"/>
        <family val="2"/>
      </rPr>
      <t xml:space="preserve"> </t>
    </r>
    <r>
      <rPr>
        <sz val="11"/>
        <color theme="1"/>
        <rFont val="Calibri"/>
        <family val="2"/>
      </rPr>
      <t>to provide any</t>
    </r>
    <r>
      <rPr>
        <i/>
        <sz val="11"/>
        <color theme="1"/>
        <rFont val="Calibri"/>
        <family val="2"/>
      </rPr>
      <t xml:space="preserve"> </t>
    </r>
    <r>
      <rPr>
        <sz val="11"/>
        <color theme="1"/>
        <rFont val="Calibri"/>
        <family val="2"/>
      </rPr>
      <t>additional information you would like to bring to the attention of the OECD.</t>
    </r>
  </si>
  <si>
    <r>
      <t>·</t>
    </r>
    <r>
      <rPr>
        <sz val="7"/>
        <color theme="1"/>
        <rFont val="Times New Roman"/>
        <family val="1"/>
      </rPr>
      <t xml:space="preserve">         </t>
    </r>
    <r>
      <rPr>
        <sz val="11"/>
        <color theme="1"/>
        <rFont val="Calibri"/>
        <family val="2"/>
      </rPr>
      <t>Remember</t>
    </r>
    <r>
      <rPr>
        <b/>
        <sz val="11"/>
        <color theme="1"/>
        <rFont val="Calibri"/>
        <family val="2"/>
      </rPr>
      <t xml:space="preserve"> </t>
    </r>
    <r>
      <rPr>
        <sz val="11"/>
        <color theme="1"/>
        <rFont val="Calibri"/>
        <family val="2"/>
      </rPr>
      <t xml:space="preserve">that the answers must reflect </t>
    </r>
    <r>
      <rPr>
        <b/>
        <sz val="11"/>
        <color theme="1"/>
        <rFont val="Calibri"/>
        <family val="2"/>
      </rPr>
      <t xml:space="preserve">the situation in your country on the 1st of January of the year shown in column N </t>
    </r>
    <r>
      <rPr>
        <sz val="11"/>
        <color theme="1"/>
        <rFont val="Calibri"/>
        <family val="2"/>
      </rPr>
      <t>(as most countries participated to the previous update in 2018, but some in different years) – i.e., the answers must refer only to law, policies and regulations in force by that date.</t>
    </r>
  </si>
  <si>
    <t>Please note that the PMR indicators cannot be calculated if too much information is missing, and the OECD has been asked to recalculate the value relative to the previous update so that this is comparable with the 2023 new value. If you do not answer the new questions, the OECD will not be able to provide these values for your country.</t>
  </si>
  <si>
    <t>4. Technical issues to be careful about – very important!</t>
  </si>
  <si>
    <t>For the data collection process to work smoothly, respondents are asked to respect the following general instructions:</t>
  </si>
  <si>
    <r>
      <t>·</t>
    </r>
    <r>
      <rPr>
        <sz val="7"/>
        <color theme="1"/>
        <rFont val="Times New Roman"/>
        <family val="1"/>
      </rPr>
      <t xml:space="preserve">         </t>
    </r>
    <r>
      <rPr>
        <sz val="11"/>
        <color theme="1"/>
        <rFont val="Calibri"/>
        <family val="2"/>
      </rPr>
      <t xml:space="preserve">Only use the pre-formatted electronic questionnaires in Excel.xlsx to provide the answers. </t>
    </r>
  </si>
  <si>
    <r>
      <t>·</t>
    </r>
    <r>
      <rPr>
        <sz val="7"/>
        <color theme="1"/>
        <rFont val="Times New Roman"/>
        <family val="1"/>
      </rPr>
      <t xml:space="preserve">         </t>
    </r>
    <r>
      <rPr>
        <sz val="11"/>
        <color theme="1"/>
        <rFont val="Calibri"/>
        <family val="2"/>
      </rPr>
      <t>Please DO NOT change the format to Excel.xls or other Excel formats, because the OECD will not be able to process your answers and will have to ask you to answer again.</t>
    </r>
  </si>
  <si>
    <r>
      <t>·</t>
    </r>
    <r>
      <rPr>
        <sz val="7"/>
        <color theme="1"/>
        <rFont val="Times New Roman"/>
        <family val="1"/>
      </rPr>
      <t xml:space="preserve">         </t>
    </r>
    <r>
      <rPr>
        <sz val="11"/>
        <color theme="1"/>
        <rFont val="Calibri"/>
        <family val="2"/>
      </rPr>
      <t xml:space="preserve">Avoid answering using computers that do not have Windows as operating system, such as Mac or Unix, because the OECD may then not be able to process your answers. </t>
    </r>
    <r>
      <rPr>
        <b/>
        <sz val="11"/>
        <color theme="1"/>
        <rFont val="Calibri"/>
        <family val="2"/>
      </rPr>
      <t>Please contact the OECD</t>
    </r>
    <r>
      <rPr>
        <sz val="11"/>
        <color theme="1"/>
        <rFont val="Calibri"/>
        <family val="2"/>
      </rPr>
      <t xml:space="preserve"> if you have no alternatives, so we can provide you with further guidance.</t>
    </r>
  </si>
  <si>
    <r>
      <t>·</t>
    </r>
    <r>
      <rPr>
        <sz val="7"/>
        <color theme="1"/>
        <rFont val="Times New Roman"/>
        <family val="1"/>
      </rPr>
      <t xml:space="preserve">         </t>
    </r>
    <r>
      <rPr>
        <sz val="11"/>
        <color theme="1"/>
        <rFont val="Calibri"/>
        <family val="2"/>
      </rPr>
      <t xml:space="preserve">Many cells in the questionnaire are locked to protect several links that allow the OECD to calculate the PMR indicators. </t>
    </r>
    <r>
      <rPr>
        <b/>
        <sz val="11"/>
        <color theme="1"/>
        <rFont val="Calibri"/>
        <family val="2"/>
      </rPr>
      <t>Please do not unlock the questionnaire.</t>
    </r>
    <r>
      <rPr>
        <sz val="11"/>
        <color theme="1"/>
        <rFont val="Calibri"/>
        <family val="2"/>
      </rPr>
      <t xml:space="preserve"> The cells that you need to use are unlocked. Please only select one of the answers presented in the dropdown menu. Do not try to add other answers. </t>
    </r>
  </si>
  <si>
    <t xml:space="preserve">If none of the options available in the menu are appropriate, please leave the answer empty and explain why in the comments’ column. </t>
  </si>
  <si>
    <t xml:space="preserve">The more details you provide the easier it will be for the OECD to decide how to treat any special case. If menus are tampered with to add other answers, the OECD will have to ask you to answer again. </t>
  </si>
  <si>
    <t xml:space="preserve">Only the answers in the dropdown menu can be used to compute the indicators. </t>
  </si>
  <si>
    <r>
      <t>·</t>
    </r>
    <r>
      <rPr>
        <sz val="7"/>
        <color rgb="FF000000"/>
        <rFont val="Times New Roman"/>
        <family val="1"/>
      </rPr>
      <t xml:space="preserve">         </t>
    </r>
    <r>
      <rPr>
        <b/>
        <sz val="11"/>
        <color rgb="FF000000"/>
        <rFont val="Calibri"/>
        <family val="2"/>
      </rPr>
      <t>Please answer the questions in each sheet in the order in which they appear</t>
    </r>
    <r>
      <rPr>
        <sz val="11"/>
        <color rgb="FF000000"/>
        <rFont val="Calibri"/>
        <family val="2"/>
      </rPr>
      <t>, as some questions depend on the answers given to other questions. When the questions are answered in the right order, and you provide an inconsistent answer, the cell relative to the inconsistent answers will become red to flag this inconsistency.</t>
    </r>
  </si>
  <si>
    <t>COL : Colombia</t>
  </si>
  <si>
    <t>CRI : Costa Rica</t>
  </si>
  <si>
    <t>CZE : Czech Republic</t>
  </si>
  <si>
    <t>GBR : Great Britain</t>
  </si>
  <si>
    <t>LTU : Lithuania</t>
  </si>
  <si>
    <t>LUX : Luxemburg</t>
  </si>
  <si>
    <t>HRV : Croatia</t>
  </si>
  <si>
    <t>PER : Peru</t>
  </si>
  <si>
    <t>BGR : Bulgaria</t>
  </si>
  <si>
    <t>ROU : Romania</t>
  </si>
  <si>
    <t>CYP : Cyprus</t>
  </si>
  <si>
    <t>MLT : Malta</t>
  </si>
  <si>
    <t>You do not need to provide details of who answered this section in the previous update.</t>
  </si>
  <si>
    <t>New answer proposed by country</t>
  </si>
  <si>
    <t xml:space="preserve">Revised answer (Proposed by OECD) </t>
  </si>
  <si>
    <t>Reason for proposing a revised answer</t>
  </si>
  <si>
    <t>Reason for proposing a revised answer/Comments</t>
  </si>
  <si>
    <t>Final answer proposed by OECD</t>
  </si>
  <si>
    <t>Reason for OECD proposing different answer</t>
  </si>
  <si>
    <t>Revised answer (Proposed by OECD)</t>
  </si>
  <si>
    <t>answer after first round</t>
  </si>
  <si>
    <t>answer after second round</t>
  </si>
  <si>
    <t>Revised answer (proposed by OECD) Final</t>
  </si>
  <si>
    <t>Reason for proposing an answer different from that in column N</t>
  </si>
  <si>
    <t xml:space="preserve">Who exercises the ownership rights in the SOEs? </t>
  </si>
  <si>
    <t xml:space="preserve">Is the public body who exercises the ownership rights in SOEs different from the public body or bodies that regulate the sector in which the firm operates? </t>
  </si>
  <si>
    <t xml:space="preserve">Who appoints the Chief Executive Officer (CEO) in SOEs? </t>
  </si>
  <si>
    <t xml:space="preserve">If you have answered yes to the question above, are these SOEs subject to private company law? </t>
  </si>
  <si>
    <t xml:space="preserve">Are SOEs subject to an exclusion/exemption, either complete or partial, from the application of the competition law in specific sectors (from which privately owned firms do not benefit) when performing commercial activities in competition or potentially in competition with private firms? </t>
  </si>
  <si>
    <t xml:space="preserve">Can SOEs have access to finance at conditions that are better than those available to private firms? </t>
  </si>
  <si>
    <r>
      <t xml:space="preserve">If in your country there is more than one set of rules governing SOEs, please focus on the regime that applies to LARGE COMMERCIAL SOEs
Large SOEs are: 
 - </t>
    </r>
    <r>
      <rPr>
        <sz val="9"/>
        <rFont val="Arial"/>
        <family val="2"/>
      </rPr>
      <t xml:space="preserve">those defined as “large company” </t>
    </r>
    <r>
      <rPr>
        <b/>
        <sz val="9"/>
        <rFont val="Arial"/>
        <family val="2"/>
      </rPr>
      <t xml:space="preserve">in the national legislation, or, </t>
    </r>
    <r>
      <rPr>
        <sz val="9"/>
        <rFont val="Arial"/>
        <family val="2"/>
      </rPr>
      <t xml:space="preserve">if no legal definition exist, </t>
    </r>
    <r>
      <rPr>
        <b/>
        <sz val="9"/>
        <rFont val="Arial"/>
        <family val="2"/>
      </rPr>
      <t xml:space="preserve">
 - </t>
    </r>
    <r>
      <rPr>
        <sz val="9"/>
        <rFont val="Arial"/>
        <family val="2"/>
      </rPr>
      <t xml:space="preserve">either the SOEs that </t>
    </r>
    <r>
      <rPr>
        <b/>
        <sz val="9"/>
        <rFont val="Arial"/>
        <family val="2"/>
      </rPr>
      <t xml:space="preserve">represent 2/3 of the value of the SOE portfolio </t>
    </r>
    <r>
      <rPr>
        <sz val="9"/>
        <rFont val="Arial"/>
        <family val="2"/>
      </rPr>
      <t xml:space="preserve">(by employment or turnover), or </t>
    </r>
    <r>
      <rPr>
        <b/>
        <sz val="9"/>
        <rFont val="Arial"/>
        <family val="2"/>
      </rPr>
      <t xml:space="preserve">
 - the 10 largest SOEs </t>
    </r>
    <r>
      <rPr>
        <sz val="9"/>
        <rFont val="Arial"/>
        <family val="2"/>
      </rPr>
      <t>(by employment or by turnover).</t>
    </r>
    <r>
      <rPr>
        <b/>
        <sz val="9"/>
        <rFont val="Arial"/>
        <family val="2"/>
      </rPr>
      <t xml:space="preserve">
Commercial SOEs </t>
    </r>
    <r>
      <rPr>
        <sz val="9"/>
        <rFont val="Arial"/>
        <family val="2"/>
      </rPr>
      <t>are SOEs that carry out economic activities, i.e. activities that involve offering goods or services on a given market in order to make profits. Economic activities mostly take place in markets</t>
    </r>
    <r>
      <rPr>
        <b/>
        <sz val="9"/>
        <rFont val="Arial"/>
        <family val="2"/>
      </rPr>
      <t xml:space="preserve"> where competition with privately-held firms occurs or could occur. 
</t>
    </r>
    <r>
      <rPr>
        <sz val="9"/>
        <rFont val="Arial"/>
        <family val="2"/>
      </rPr>
      <t>These SOES may</t>
    </r>
    <r>
      <rPr>
        <b/>
        <sz val="9"/>
        <rFont val="Arial"/>
        <family val="2"/>
      </rPr>
      <t xml:space="preserve"> also carry out public service obligations</t>
    </r>
    <r>
      <rPr>
        <sz val="9"/>
        <rFont val="Arial"/>
        <family val="2"/>
      </rPr>
      <t xml:space="preserve"> alongside economic activities.
</t>
    </r>
    <r>
      <rPr>
        <b/>
        <sz val="9"/>
        <rFont val="Arial"/>
        <family val="2"/>
      </rPr>
      <t xml:space="preserve">For federal countries: </t>
    </r>
    <r>
      <rPr>
        <sz val="9"/>
        <rFont val="Arial"/>
        <family val="2"/>
      </rPr>
      <t>Please focus only on the regime that apply at federal level.</t>
    </r>
  </si>
  <si>
    <r>
      <t>Definition</t>
    </r>
    <r>
      <rPr>
        <sz val="9"/>
        <color theme="1"/>
        <rFont val="Arial"/>
        <family val="2"/>
      </rPr>
      <t xml:space="preserve">: </t>
    </r>
    <r>
      <rPr>
        <b/>
        <sz val="9"/>
        <color theme="1"/>
        <rFont val="Arial"/>
        <family val="2"/>
      </rPr>
      <t xml:space="preserve">A public service obligation </t>
    </r>
    <r>
      <rPr>
        <sz val="9"/>
        <color theme="1"/>
        <rFont val="Arial"/>
        <family val="2"/>
      </rPr>
      <t>is an obligation imposed on a firm by legislation to provide a service for the benefit of the whole society. firm providing basic letter delivery services to the whole country at the same price despite differences in costs (e.g. the costs to serve sparsely poultade and rural areas or islands)</t>
    </r>
  </si>
  <si>
    <r>
      <t xml:space="preserve">Instruction: </t>
    </r>
    <r>
      <rPr>
        <sz val="9"/>
        <color theme="1"/>
        <rFont val="Arial"/>
        <family val="2"/>
      </rPr>
      <t>If there is no legal requirement to regularly update the policy document, but this is updated in practice, you can answer Yes. In this case, please provide evidence that this review indeed happens in practice for the OECD to accept your answer.</t>
    </r>
  </si>
  <si>
    <r>
      <t xml:space="preserve">If you answered “yes” to the previous question, are there clear legal obligations in place to ensure </t>
    </r>
    <r>
      <rPr>
        <b/>
        <sz val="9"/>
        <color theme="1"/>
        <rFont val="Arial"/>
        <family val="2"/>
      </rPr>
      <t xml:space="preserve">functional separation or, at least, accounting separation </t>
    </r>
    <r>
      <rPr>
        <sz val="9"/>
        <color theme="1"/>
        <rFont val="Arial"/>
        <family val="2"/>
      </rPr>
      <t>between the activities undertaken to comply with the public service obligations and the activities undertake to provide commercial services for these SOEs? (Q6.1.18a)</t>
    </r>
  </si>
  <si>
    <t>temp</t>
  </si>
  <si>
    <t>yes, but not publicly available</t>
  </si>
  <si>
    <t>yes, but it is not publicly available</t>
  </si>
  <si>
    <r>
      <t xml:space="preserve">Definition: Functional separation </t>
    </r>
    <r>
      <rPr>
        <sz val="9"/>
        <color theme="1"/>
        <rFont val="Arial"/>
        <family val="2"/>
      </rPr>
      <t>encompasses a number of different forms of separation of different activities (also referred to as lines of business) to avoid possible distortions to competition (e.g. discrimination, cross-subsidization).
For detailed definitions of the different types of separation, please refer to the Word instructions (available in cell I4).</t>
    </r>
  </si>
  <si>
    <t>yes( in some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</si>
</sst>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9"/>
      <color theme="1"/>
      <name val="Arial"/>
      <family val="2"/>
    </font>
    <font>
      <sz val="10"/>
      <name val="Arial"/>
      <family val="2"/>
    </font>
    <font>
      <b/>
      <sz val="10"/>
      <color theme="1"/>
      <name val="Arial"/>
      <family val="2"/>
    </font>
    <font>
      <sz val="8"/>
      <color theme="1"/>
      <name val="Arial"/>
      <family val="2"/>
    </font>
    <font>
      <sz val="8"/>
      <name val="Arial"/>
      <family val="2"/>
    </font>
    <font>
      <b/>
      <sz val="9"/>
      <name val="Arial"/>
      <family val="2"/>
    </font>
    <font>
      <b/>
      <sz val="11"/>
      <color theme="1"/>
      <name val="Arial"/>
      <family val="2"/>
    </font>
    <font>
      <b/>
      <sz val="11"/>
      <color rgb="FF000000"/>
      <name val="Calibri"/>
      <family val="2"/>
    </font>
    <font>
      <sz val="11"/>
      <color rgb="FF000000"/>
      <name val="Calibri"/>
      <family val="2"/>
    </font>
    <font>
      <b/>
      <sz val="9"/>
      <color theme="1"/>
      <name val="Arial"/>
      <family val="2"/>
    </font>
    <font>
      <u/>
      <sz val="10"/>
      <color theme="10"/>
      <name val="Arial"/>
      <family val="2"/>
    </font>
    <font>
      <sz val="9"/>
      <color rgb="FFFF0000"/>
      <name val="Arial"/>
      <family val="2"/>
    </font>
    <font>
      <b/>
      <sz val="11"/>
      <name val="Arial"/>
      <family val="2"/>
    </font>
    <font>
      <b/>
      <sz val="18"/>
      <name val="Arial"/>
      <family val="2"/>
    </font>
    <font>
      <b/>
      <i/>
      <sz val="10"/>
      <color rgb="FFFF0000"/>
      <name val="Arial"/>
      <family val="2"/>
    </font>
    <font>
      <b/>
      <i/>
      <sz val="10"/>
      <name val="Arial"/>
      <family val="2"/>
    </font>
    <font>
      <sz val="8"/>
      <color rgb="FFFF0000"/>
      <name val="Arial"/>
      <family val="2"/>
    </font>
    <font>
      <b/>
      <sz val="10"/>
      <color rgb="FFFF0000"/>
      <name val="Arial"/>
      <family val="2"/>
    </font>
    <font>
      <b/>
      <sz val="11"/>
      <color theme="1"/>
      <name val="Times New Roman"/>
      <family val="1"/>
    </font>
    <font>
      <sz val="11"/>
      <color rgb="FFFF0000"/>
      <name val="Times New Roman"/>
      <family val="1"/>
    </font>
    <font>
      <sz val="9"/>
      <color rgb="FF000000"/>
      <name val="Arial"/>
      <family val="2"/>
    </font>
    <font>
      <b/>
      <sz val="9"/>
      <color rgb="FFFF0000"/>
      <name val="Arial"/>
      <family val="2"/>
    </font>
    <font>
      <i/>
      <sz val="9"/>
      <color theme="1"/>
      <name val="Arial"/>
      <family val="2"/>
    </font>
    <font>
      <b/>
      <sz val="15"/>
      <color theme="1"/>
      <name val="Calibri"/>
      <family val="2"/>
    </font>
    <font>
      <sz val="11"/>
      <color theme="1"/>
      <name val="Calibri"/>
      <family val="2"/>
    </font>
    <font>
      <sz val="11"/>
      <color rgb="FFFF0000"/>
      <name val="Calibri"/>
      <family val="2"/>
    </font>
    <font>
      <sz val="7"/>
      <color rgb="FFFF0000"/>
      <name val="Times New Roman"/>
      <family val="1"/>
    </font>
    <font>
      <b/>
      <i/>
      <sz val="13"/>
      <color rgb="FFFF0000"/>
      <name val="Calibri"/>
      <family val="2"/>
    </font>
    <font>
      <b/>
      <sz val="11"/>
      <color theme="1"/>
      <name val="Calibri"/>
      <family val="2"/>
    </font>
    <font>
      <b/>
      <sz val="11"/>
      <color rgb="FFFF0000"/>
      <name val="Calibri"/>
      <family val="2"/>
    </font>
    <font>
      <sz val="7"/>
      <color theme="1"/>
      <name val="Times New Roman"/>
      <family val="1"/>
    </font>
    <font>
      <b/>
      <i/>
      <sz val="11"/>
      <color theme="1"/>
      <name val="Calibri"/>
      <family val="2"/>
    </font>
    <font>
      <b/>
      <i/>
      <u/>
      <sz val="11"/>
      <color theme="1"/>
      <name val="Calibri"/>
      <family val="2"/>
    </font>
    <font>
      <i/>
      <sz val="11"/>
      <color theme="1"/>
      <name val="Calibri"/>
      <family val="2"/>
    </font>
    <font>
      <sz val="7"/>
      <color rgb="FF000000"/>
      <name val="Times New Roman"/>
      <family val="1"/>
    </font>
  </fonts>
  <fills count="11">
    <fill>
      <patternFill patternType="none"/>
    </fill>
    <fill>
      <patternFill patternType="gray125"/>
    </fill>
    <fill>
      <patternFill patternType="solid">
        <fgColor rgb="FF95B3D7"/>
        <bgColor indexed="64"/>
      </patternFill>
    </fill>
    <fill>
      <patternFill patternType="solid">
        <fgColor theme="3" tint="0.79998168889431442"/>
        <bgColor indexed="64"/>
      </patternFill>
    </fill>
    <fill>
      <patternFill patternType="solid">
        <fgColor rgb="FFDCE6F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rgb="FFC4E59F"/>
        <bgColor indexed="64"/>
      </patternFill>
    </fill>
    <fill>
      <patternFill patternType="solid">
        <fgColor theme="5" tint="0.79998168889431442"/>
        <bgColor indexed="64"/>
      </patternFill>
    </fill>
  </fills>
  <borders count="36">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7" fillId="0" borderId="0"/>
    <xf numFmtId="0" fontId="1" fillId="0" borderId="0"/>
    <xf numFmtId="0" fontId="1" fillId="0" borderId="0"/>
    <xf numFmtId="0" fontId="16" fillId="0" borderId="0" applyNumberFormat="0" applyFill="0" applyBorder="0" applyAlignment="0" applyProtection="0"/>
  </cellStyleXfs>
  <cellXfs count="234">
    <xf numFmtId="0" fontId="0" fillId="0" borderId="0" xfId="0"/>
    <xf numFmtId="0" fontId="6" fillId="0" borderId="0" xfId="0" applyFont="1"/>
    <xf numFmtId="0" fontId="0" fillId="0" borderId="0" xfId="0" applyBorder="1" applyAlignment="1" applyProtection="1">
      <alignment vertical="center"/>
    </xf>
    <xf numFmtId="0" fontId="6" fillId="0" borderId="0" xfId="0" applyFont="1" applyFill="1" applyBorder="1" applyAlignment="1" applyProtection="1">
      <alignment wrapText="1"/>
      <protection locked="0"/>
    </xf>
    <xf numFmtId="0" fontId="0" fillId="3" borderId="0" xfId="0" applyFill="1" applyAlignment="1">
      <alignment horizontal="left" vertical="center" wrapText="1"/>
    </xf>
    <xf numFmtId="0" fontId="12" fillId="0" borderId="0" xfId="0" applyFont="1" applyAlignment="1">
      <alignment horizontal="center"/>
    </xf>
    <xf numFmtId="0" fontId="9" fillId="0" borderId="0" xfId="0" applyFont="1" applyAlignment="1" applyProtection="1">
      <alignment horizontal="center" vertical="center"/>
    </xf>
    <xf numFmtId="0" fontId="0" fillId="0" borderId="0" xfId="0"/>
    <xf numFmtId="0" fontId="10" fillId="0"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6" fillId="0" borderId="0" xfId="0" applyFont="1" applyAlignment="1" applyProtection="1">
      <alignment horizontal="center" vertical="center" wrapText="1"/>
    </xf>
    <xf numFmtId="0" fontId="0" fillId="0" borderId="0" xfId="0"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5" fillId="0" borderId="0" xfId="0" applyFont="1" applyAlignment="1" applyProtection="1">
      <alignment vertical="center"/>
    </xf>
    <xf numFmtId="0" fontId="13" fillId="0" borderId="14" xfId="0" applyFont="1" applyBorder="1" applyAlignment="1">
      <alignment horizontal="center" vertical="center" wrapText="1"/>
    </xf>
    <xf numFmtId="0" fontId="14" fillId="0" borderId="8" xfId="0" applyFont="1" applyBorder="1" applyAlignment="1">
      <alignment horizontal="justify" vertical="center" wrapText="1"/>
    </xf>
    <xf numFmtId="0" fontId="14" fillId="0" borderId="6" xfId="0" applyFont="1" applyBorder="1" applyAlignment="1">
      <alignment horizontal="justify" vertical="center" wrapText="1"/>
    </xf>
    <xf numFmtId="0" fontId="6" fillId="0" borderId="0" xfId="0" applyFont="1" applyAlignment="1" applyProtection="1">
      <alignment vertical="center" wrapText="1"/>
    </xf>
    <xf numFmtId="0" fontId="0" fillId="0" borderId="0" xfId="0" applyAlignment="1">
      <alignment horizontal="center"/>
    </xf>
    <xf numFmtId="0" fontId="18" fillId="0" borderId="7" xfId="0"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Alignment="1" applyProtection="1">
      <alignment horizontal="left" vertical="center" wrapText="1"/>
    </xf>
    <xf numFmtId="0" fontId="0" fillId="0" borderId="11" xfId="0" applyBorder="1" applyAlignment="1" applyProtection="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horizontal="center" vertical="center"/>
    </xf>
    <xf numFmtId="0" fontId="3" fillId="0" borderId="0" xfId="0" applyFont="1" applyFill="1" applyAlignment="1" applyProtection="1">
      <alignment vertical="center"/>
    </xf>
    <xf numFmtId="0" fontId="0" fillId="0" borderId="0" xfId="0" applyAlignment="1" applyProtection="1">
      <alignment horizontal="right" vertical="center" wrapText="1"/>
    </xf>
    <xf numFmtId="0" fontId="0" fillId="0" borderId="0" xfId="0" applyAlignment="1" applyProtection="1">
      <alignment horizontal="right" vertical="center"/>
    </xf>
    <xf numFmtId="0" fontId="4" fillId="0" borderId="0" xfId="0" applyFont="1" applyAlignment="1" applyProtection="1">
      <alignment vertical="center"/>
    </xf>
    <xf numFmtId="0" fontId="0" fillId="0" borderId="4" xfId="0" applyBorder="1" applyAlignment="1" applyProtection="1">
      <alignment vertical="center"/>
    </xf>
    <xf numFmtId="0" fontId="0" fillId="0" borderId="1" xfId="0" applyBorder="1" applyAlignment="1" applyProtection="1">
      <alignment vertical="center"/>
    </xf>
    <xf numFmtId="0" fontId="0" fillId="0" borderId="5" xfId="0" applyBorder="1" applyAlignment="1" applyProtection="1">
      <alignment horizontal="righ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0" fillId="0" borderId="0" xfId="0" applyAlignment="1" applyProtection="1">
      <alignment horizontal="center" vertical="center"/>
    </xf>
    <xf numFmtId="0" fontId="2" fillId="0" borderId="25" xfId="0" applyFont="1" applyFill="1" applyBorder="1" applyAlignment="1" applyProtection="1">
      <alignment horizontal="center" vertical="center" wrapText="1"/>
    </xf>
    <xf numFmtId="0" fontId="22" fillId="0" borderId="0" xfId="0" applyFont="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0" fillId="0" borderId="0" xfId="0" applyBorder="1" applyAlignment="1" applyProtection="1">
      <alignment horizontal="right" vertical="center" wrapText="1"/>
    </xf>
    <xf numFmtId="0" fontId="0" fillId="0" borderId="8" xfId="0" applyBorder="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0" fillId="0" borderId="28"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0" xfId="0" applyBorder="1" applyAlignment="1" applyProtection="1">
      <alignment horizontal="left" vertical="center" wrapText="1"/>
    </xf>
    <xf numFmtId="0" fontId="5" fillId="0" borderId="9" xfId="0" applyFont="1" applyBorder="1" applyAlignment="1" applyProtection="1">
      <alignment vertical="center"/>
    </xf>
    <xf numFmtId="0" fontId="2" fillId="0" borderId="17" xfId="0" applyFont="1" applyFill="1" applyBorder="1" applyAlignment="1" applyProtection="1">
      <alignment horizontal="center" vertical="center" wrapText="1"/>
    </xf>
    <xf numFmtId="0" fontId="0" fillId="0" borderId="0" xfId="0" applyAlignment="1">
      <alignment wrapText="1"/>
    </xf>
    <xf numFmtId="0" fontId="6" fillId="0" borderId="0" xfId="0" applyFont="1" applyAlignment="1">
      <alignment horizontal="left" vertical="center" wrapText="1"/>
    </xf>
    <xf numFmtId="0" fontId="0" fillId="0" borderId="1" xfId="0" applyBorder="1" applyAlignment="1" applyProtection="1">
      <alignment horizontal="right" vertical="center" wrapText="1"/>
    </xf>
    <xf numFmtId="0" fontId="0" fillId="0" borderId="1" xfId="0" applyBorder="1" applyAlignment="1" applyProtection="1">
      <alignment horizontal="left" vertical="center" wrapText="1"/>
    </xf>
    <xf numFmtId="0" fontId="8" fillId="2" borderId="13" xfId="0" applyFont="1" applyFill="1" applyBorder="1" applyAlignment="1" applyProtection="1">
      <alignment vertical="center" wrapText="1"/>
    </xf>
    <xf numFmtId="0" fontId="8" fillId="2" borderId="14" xfId="0" applyFont="1" applyFill="1" applyBorder="1" applyAlignment="1" applyProtection="1">
      <alignment vertical="center" wrapText="1"/>
    </xf>
    <xf numFmtId="0" fontId="0" fillId="0" borderId="0" xfId="0" applyFont="1" applyAlignment="1" applyProtection="1">
      <alignment horizontal="right" vertical="center" wrapText="1"/>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2" xfId="0" applyFont="1" applyBorder="1" applyAlignment="1" applyProtection="1">
      <alignment vertical="center"/>
    </xf>
    <xf numFmtId="0" fontId="23" fillId="0" borderId="1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9" xfId="0" applyBorder="1" applyAlignment="1" applyProtection="1">
      <alignment vertical="center"/>
    </xf>
    <xf numFmtId="0" fontId="8" fillId="0" borderId="24" xfId="0" applyFont="1" applyFill="1" applyBorder="1" applyAlignment="1" applyProtection="1">
      <alignment vertical="center"/>
    </xf>
    <xf numFmtId="0" fontId="0" fillId="0" borderId="24" xfId="0" applyBorder="1" applyAlignment="1" applyProtection="1">
      <alignment horizontal="center" vertical="center"/>
    </xf>
    <xf numFmtId="0" fontId="0" fillId="0" borderId="7" xfId="0" applyBorder="1" applyAlignment="1" applyProtection="1">
      <alignment vertical="center"/>
    </xf>
    <xf numFmtId="0" fontId="6" fillId="0" borderId="0" xfId="0" applyFont="1" applyAlignment="1">
      <alignment horizontal="left" vertical="center" wrapText="1"/>
    </xf>
    <xf numFmtId="0" fontId="6" fillId="0" borderId="0" xfId="0" applyFont="1" applyAlignment="1" applyProtection="1">
      <alignment horizontal="center"/>
    </xf>
    <xf numFmtId="0" fontId="5" fillId="0" borderId="0" xfId="0" applyFont="1" applyBorder="1" applyAlignment="1" applyProtection="1">
      <alignment horizontal="center"/>
    </xf>
    <xf numFmtId="0" fontId="0" fillId="0" borderId="1" xfId="0" applyFont="1" applyBorder="1" applyAlignment="1" applyProtection="1">
      <alignment vertical="center"/>
    </xf>
    <xf numFmtId="0" fontId="0" fillId="0" borderId="3" xfId="0" applyBorder="1" applyAlignment="1" applyProtection="1">
      <alignment vertical="center"/>
    </xf>
    <xf numFmtId="0" fontId="0" fillId="0" borderId="31" xfId="0" applyBorder="1" applyAlignment="1" applyProtection="1">
      <alignment vertical="center"/>
    </xf>
    <xf numFmtId="0" fontId="0" fillId="0" borderId="24" xfId="0" applyBorder="1" applyAlignment="1" applyProtection="1">
      <alignment vertical="center"/>
    </xf>
    <xf numFmtId="0" fontId="0" fillId="0" borderId="0" xfId="0" applyFill="1" applyAlignment="1" applyProtection="1">
      <alignment vertical="center"/>
    </xf>
    <xf numFmtId="0" fontId="22" fillId="0" borderId="0" xfId="0" applyFont="1" applyFill="1" applyAlignment="1" applyProtection="1">
      <alignment horizontal="center" vertical="center" wrapText="1"/>
    </xf>
    <xf numFmtId="0" fontId="29"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1" fillId="0" borderId="0" xfId="0" applyFont="1" applyAlignment="1">
      <alignment horizontal="left" vertical="center"/>
    </xf>
    <xf numFmtId="0" fontId="30" fillId="0" borderId="0" xfId="0" applyFont="1" applyAlignment="1">
      <alignment horizontal="left" vertical="center"/>
    </xf>
    <xf numFmtId="0" fontId="16" fillId="0" borderId="0" xfId="4" applyAlignment="1">
      <alignment vertical="center"/>
    </xf>
    <xf numFmtId="0" fontId="33" fillId="0" borderId="0" xfId="0" applyFont="1" applyAlignment="1">
      <alignment vertical="center"/>
    </xf>
    <xf numFmtId="0" fontId="35" fillId="0" borderId="0" xfId="0" applyFont="1" applyAlignment="1">
      <alignment horizontal="left" vertical="center"/>
    </xf>
    <xf numFmtId="0" fontId="8" fillId="0" borderId="0" xfId="0" applyFont="1" applyAlignment="1">
      <alignment vertical="center"/>
    </xf>
    <xf numFmtId="0" fontId="6" fillId="0" borderId="0" xfId="0" applyFont="1" applyAlignment="1">
      <alignment horizontal="left" vertical="center"/>
    </xf>
    <xf numFmtId="0" fontId="2" fillId="10" borderId="19" xfId="0" applyFont="1" applyFill="1" applyBorder="1" applyAlignment="1" applyProtection="1">
      <alignment horizontal="center" vertical="center" wrapText="1"/>
    </xf>
    <xf numFmtId="0" fontId="0" fillId="0" borderId="3" xfId="0" applyBorder="1" applyAlignment="1" applyProtection="1">
      <alignment horizontal="right" vertical="center" wrapText="1"/>
    </xf>
    <xf numFmtId="0" fontId="0" fillId="0" borderId="28" xfId="0" applyFill="1" applyBorder="1" applyAlignment="1" applyProtection="1">
      <alignment horizontal="right" vertical="center" wrapText="1"/>
    </xf>
    <xf numFmtId="0" fontId="0" fillId="0" borderId="8" xfId="0" applyFill="1" applyBorder="1" applyAlignment="1" applyProtection="1">
      <alignment horizontal="right" vertical="center" wrapText="1"/>
    </xf>
    <xf numFmtId="0" fontId="0" fillId="0" borderId="28" xfId="0" applyBorder="1" applyAlignment="1" applyProtection="1">
      <alignment horizontal="right" vertical="center" wrapText="1"/>
    </xf>
    <xf numFmtId="0" fontId="0" fillId="0" borderId="29" xfId="0" applyBorder="1" applyAlignment="1" applyProtection="1">
      <alignment horizontal="right" vertical="center" wrapText="1"/>
    </xf>
    <xf numFmtId="0" fontId="5" fillId="0" borderId="28" xfId="0" applyFont="1" applyFill="1" applyBorder="1" applyAlignment="1" applyProtection="1">
      <alignment horizontal="right" vertical="center" wrapText="1"/>
    </xf>
    <xf numFmtId="0" fontId="6" fillId="0" borderId="28" xfId="0" applyFont="1" applyBorder="1" applyAlignment="1" applyProtection="1">
      <alignment horizontal="right" vertical="center" wrapText="1"/>
    </xf>
    <xf numFmtId="0" fontId="0" fillId="0" borderId="26" xfId="0" applyBorder="1" applyAlignment="1" applyProtection="1">
      <alignment horizontal="right" vertical="center" wrapText="1"/>
    </xf>
    <xf numFmtId="0" fontId="0" fillId="4" borderId="3" xfId="0" applyFill="1" applyBorder="1" applyAlignment="1" applyProtection="1">
      <alignment horizontal="right" vertical="center" wrapText="1"/>
    </xf>
    <xf numFmtId="0" fontId="0" fillId="4" borderId="8" xfId="0" applyFill="1" applyBorder="1" applyAlignment="1" applyProtection="1">
      <alignment horizontal="right" vertical="center" wrapText="1"/>
    </xf>
    <xf numFmtId="0" fontId="0" fillId="2" borderId="3" xfId="0" applyFill="1" applyBorder="1" applyAlignment="1" applyProtection="1">
      <alignment horizontal="right" vertical="center" wrapText="1"/>
    </xf>
    <xf numFmtId="0" fontId="0" fillId="2" borderId="20" xfId="0" applyFill="1" applyBorder="1" applyAlignment="1" applyProtection="1">
      <alignment horizontal="right" vertical="center" wrapText="1"/>
    </xf>
    <xf numFmtId="0" fontId="5" fillId="2" borderId="3" xfId="0" applyFont="1" applyFill="1" applyBorder="1" applyAlignment="1" applyProtection="1">
      <alignment horizontal="right" vertical="center" wrapText="1"/>
      <protection locked="0"/>
    </xf>
    <xf numFmtId="0" fontId="5" fillId="2" borderId="20" xfId="0" applyFont="1" applyFill="1" applyBorder="1" applyAlignment="1" applyProtection="1">
      <alignment horizontal="right" vertical="center" wrapText="1"/>
    </xf>
    <xf numFmtId="0" fontId="6" fillId="2" borderId="3" xfId="0" applyFont="1" applyFill="1" applyBorder="1" applyAlignment="1" applyProtection="1">
      <alignment horizontal="right" vertical="center" wrapText="1"/>
    </xf>
    <xf numFmtId="0" fontId="0" fillId="2" borderId="0" xfId="0" applyFill="1" applyAlignment="1" applyProtection="1">
      <alignment horizontal="right" vertical="center"/>
    </xf>
    <xf numFmtId="0" fontId="5" fillId="5" borderId="3" xfId="0" applyFont="1" applyFill="1" applyBorder="1" applyAlignment="1" applyProtection="1">
      <alignment horizontal="right" vertical="center" wrapText="1"/>
    </xf>
    <xf numFmtId="0" fontId="5" fillId="2" borderId="10"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xf>
    <xf numFmtId="0" fontId="0" fillId="2" borderId="3" xfId="0" applyFill="1" applyBorder="1" applyAlignment="1" applyProtection="1">
      <alignment horizontal="right" vertical="center" wrapText="1"/>
      <protection locked="0"/>
    </xf>
    <xf numFmtId="0" fontId="5" fillId="2" borderId="27" xfId="0" applyFont="1" applyFill="1" applyBorder="1" applyAlignment="1" applyProtection="1">
      <alignment horizontal="right" vertical="center" wrapText="1"/>
    </xf>
    <xf numFmtId="0" fontId="0" fillId="2" borderId="27" xfId="0"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right" vertical="center" wrapText="1"/>
      <protection locked="0"/>
    </xf>
    <xf numFmtId="0" fontId="5" fillId="0" borderId="20"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5" fillId="0" borderId="27" xfId="0" applyFont="1" applyFill="1" applyBorder="1" applyAlignment="1" applyProtection="1">
      <alignment horizontal="right" vertical="center" wrapText="1"/>
    </xf>
    <xf numFmtId="0" fontId="0" fillId="0" borderId="3" xfId="0" applyFill="1" applyBorder="1" applyAlignment="1" applyProtection="1">
      <alignment horizontal="right" vertical="center" wrapText="1"/>
    </xf>
    <xf numFmtId="0" fontId="5" fillId="5" borderId="31" xfId="0" applyFont="1" applyFill="1" applyBorder="1" applyAlignment="1" applyProtection="1">
      <alignment horizontal="right" vertical="center" wrapText="1"/>
    </xf>
    <xf numFmtId="0" fontId="0" fillId="4" borderId="32" xfId="0" applyFill="1" applyBorder="1" applyAlignment="1" applyProtection="1">
      <alignment horizontal="right" vertical="center" wrapText="1"/>
    </xf>
    <xf numFmtId="0" fontId="5" fillId="2" borderId="30" xfId="0" applyFont="1" applyFill="1" applyBorder="1" applyAlignment="1" applyProtection="1">
      <alignment horizontal="right" vertical="center" wrapText="1"/>
      <protection locked="0"/>
    </xf>
    <xf numFmtId="0" fontId="5" fillId="2" borderId="33" xfId="0" applyFont="1" applyFill="1" applyBorder="1" applyAlignment="1" applyProtection="1">
      <alignment horizontal="right" vertical="center" wrapText="1"/>
      <protection locked="0"/>
    </xf>
    <xf numFmtId="0" fontId="5" fillId="2" borderId="33" xfId="0" applyFont="1" applyFill="1" applyBorder="1" applyAlignment="1" applyProtection="1">
      <alignment horizontal="right" vertical="center" wrapText="1"/>
    </xf>
    <xf numFmtId="0" fontId="5" fillId="2" borderId="31" xfId="0" applyFont="1" applyFill="1" applyBorder="1" applyAlignment="1" applyProtection="1">
      <alignment horizontal="right" vertical="center" wrapText="1"/>
    </xf>
    <xf numFmtId="0" fontId="6" fillId="2" borderId="31" xfId="0" applyFont="1" applyFill="1" applyBorder="1" applyAlignment="1" applyProtection="1">
      <alignment horizontal="right" vertical="center" wrapText="1"/>
    </xf>
    <xf numFmtId="0" fontId="0" fillId="2" borderId="31" xfId="0" applyFill="1" applyBorder="1" applyAlignment="1" applyProtection="1">
      <alignment horizontal="right" vertical="center" wrapText="1"/>
    </xf>
    <xf numFmtId="0" fontId="0" fillId="0" borderId="21" xfId="0" applyBorder="1" applyAlignment="1" applyProtection="1">
      <alignment horizontal="right" vertical="center" wrapText="1"/>
    </xf>
    <xf numFmtId="0" fontId="0" fillId="2" borderId="16" xfId="0" applyFill="1" applyBorder="1" applyAlignment="1" applyProtection="1">
      <alignment horizontal="right" vertical="center" wrapText="1"/>
    </xf>
    <xf numFmtId="0" fontId="0" fillId="0" borderId="20" xfId="0" applyFill="1" applyBorder="1" applyAlignment="1" applyProtection="1">
      <alignment horizontal="right" vertical="center" wrapText="1"/>
    </xf>
    <xf numFmtId="0" fontId="0" fillId="0" borderId="16" xfId="0" applyFill="1" applyBorder="1" applyAlignment="1" applyProtection="1">
      <alignment horizontal="right" vertical="center" wrapText="1"/>
    </xf>
    <xf numFmtId="0" fontId="0" fillId="2" borderId="34" xfId="0" applyFill="1" applyBorder="1" applyAlignment="1" applyProtection="1">
      <alignment horizontal="right" vertical="center" wrapText="1"/>
    </xf>
    <xf numFmtId="0" fontId="0" fillId="2" borderId="32" xfId="0" applyFill="1" applyBorder="1" applyAlignment="1" applyProtection="1">
      <alignment horizontal="right" vertical="center" wrapText="1"/>
    </xf>
    <xf numFmtId="0" fontId="5" fillId="0" borderId="3" xfId="0" applyFont="1" applyBorder="1" applyAlignment="1" applyProtection="1">
      <alignment horizontal="right" vertical="center" wrapText="1"/>
    </xf>
    <xf numFmtId="0" fontId="11" fillId="0" borderId="7"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0" fillId="0" borderId="0" xfId="0" applyProtection="1"/>
    <xf numFmtId="0" fontId="11" fillId="7" borderId="35" xfId="0" applyFont="1" applyFill="1" applyBorder="1" applyAlignment="1" applyProtection="1">
      <alignment horizontal="center" vertical="center" wrapText="1"/>
    </xf>
    <xf numFmtId="0" fontId="17" fillId="0" borderId="0" xfId="0" applyFont="1" applyAlignment="1" applyProtection="1">
      <alignment vertical="center" wrapText="1"/>
    </xf>
    <xf numFmtId="0" fontId="5" fillId="4" borderId="3" xfId="0" applyFont="1" applyFill="1" applyBorder="1" applyAlignment="1" applyProtection="1">
      <alignment horizontal="right" vertical="center" wrapText="1"/>
    </xf>
    <xf numFmtId="0" fontId="15" fillId="0" borderId="7" xfId="0" applyFont="1" applyBorder="1" applyAlignment="1" applyProtection="1">
      <alignment vertical="center" wrapText="1"/>
    </xf>
    <xf numFmtId="0" fontId="15" fillId="0" borderId="0" xfId="0" applyFont="1" applyAlignment="1" applyProtection="1">
      <alignment horizontal="justify" vertical="center" wrapText="1"/>
    </xf>
    <xf numFmtId="0" fontId="25" fillId="0" borderId="0" xfId="0" applyFont="1" applyFill="1" applyBorder="1" applyAlignment="1" applyProtection="1">
      <alignment horizontal="justify" vertical="center" wrapText="1"/>
    </xf>
    <xf numFmtId="0" fontId="24" fillId="0" borderId="0" xfId="0" applyFont="1" applyAlignment="1" applyProtection="1">
      <alignment horizontal="justify" vertical="center" wrapText="1"/>
    </xf>
    <xf numFmtId="0" fontId="15" fillId="0" borderId="0" xfId="0" applyFont="1" applyAlignment="1" applyProtection="1">
      <alignment vertical="center" wrapText="1"/>
    </xf>
    <xf numFmtId="0" fontId="6" fillId="0" borderId="0" xfId="0" applyFont="1" applyAlignment="1" applyProtection="1">
      <alignment horizontal="justify" vertical="center" wrapText="1"/>
    </xf>
    <xf numFmtId="0" fontId="17" fillId="0" borderId="0" xfId="0" applyFont="1" applyFill="1" applyAlignment="1" applyProtection="1">
      <alignment vertical="center" wrapText="1"/>
    </xf>
    <xf numFmtId="0" fontId="15" fillId="0" borderId="7" xfId="0" applyFont="1" applyBorder="1" applyAlignment="1" applyProtection="1">
      <alignment horizontal="left" vertical="center" wrapText="1"/>
    </xf>
    <xf numFmtId="0" fontId="15" fillId="0" borderId="7" xfId="0" applyFont="1" applyBorder="1" applyAlignment="1" applyProtection="1">
      <alignment horizontal="justify" vertical="center" wrapText="1"/>
    </xf>
    <xf numFmtId="0" fontId="15"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2" xfId="0" applyFont="1" applyFill="1" applyBorder="1" applyAlignment="1" applyProtection="1">
      <alignment horizontal="left" vertical="center" wrapText="1"/>
    </xf>
    <xf numFmtId="0" fontId="15" fillId="0" borderId="2" xfId="0" applyFont="1" applyBorder="1" applyAlignment="1" applyProtection="1">
      <alignment horizontal="left" vertical="center" wrapText="1"/>
    </xf>
    <xf numFmtId="0" fontId="5" fillId="4" borderId="31" xfId="0" applyFont="1" applyFill="1" applyBorder="1" applyAlignment="1" applyProtection="1">
      <alignment horizontal="right" vertical="center" wrapText="1"/>
    </xf>
    <xf numFmtId="0" fontId="0" fillId="0" borderId="0"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5" fillId="0" borderId="11" xfId="0" applyFont="1" applyFill="1"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0" fontId="0" fillId="0" borderId="0" xfId="0" applyAlignment="1" applyProtection="1"/>
    <xf numFmtId="0" fontId="0" fillId="0" borderId="0" xfId="0" applyAlignment="1" applyProtection="1">
      <alignment horizontal="left"/>
    </xf>
    <xf numFmtId="0" fontId="0" fillId="0" borderId="0" xfId="0" quotePrefix="1" applyAlignment="1" applyProtection="1"/>
    <xf numFmtId="0" fontId="0" fillId="0" borderId="0" xfId="0" quotePrefix="1" applyAlignment="1" applyProtection="1">
      <alignment wrapText="1"/>
    </xf>
    <xf numFmtId="0" fontId="0" fillId="0" borderId="0" xfId="0" applyProtection="1">
      <protection locked="0"/>
    </xf>
    <xf numFmtId="0" fontId="0" fillId="0" borderId="0" xfId="0" applyAlignment="1">
      <alignment horizontal="left"/>
    </xf>
    <xf numFmtId="0" fontId="5" fillId="0" borderId="0" xfId="0" applyFont="1" applyFill="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17" fillId="0" borderId="0" xfId="0" applyFont="1" applyFill="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1" xfId="0" applyFont="1" applyBorder="1" applyAlignment="1" applyProtection="1">
      <alignment horizontal="right" vertical="center" wrapText="1"/>
    </xf>
    <xf numFmtId="0" fontId="0" fillId="0" borderId="11" xfId="0" applyFill="1" applyBorder="1" applyAlignment="1" applyProtection="1">
      <alignment horizontal="right" vertical="center" wrapText="1"/>
    </xf>
    <xf numFmtId="0" fontId="0" fillId="0" borderId="21" xfId="0" applyFill="1" applyBorder="1" applyAlignment="1" applyProtection="1">
      <alignment horizontal="right" vertical="center" wrapText="1"/>
    </xf>
    <xf numFmtId="0" fontId="5" fillId="0" borderId="1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4" borderId="10" xfId="0" applyFont="1" applyFill="1" applyBorder="1" applyAlignment="1" applyProtection="1">
      <alignment horizontal="right" vertical="center" wrapText="1"/>
    </xf>
    <xf numFmtId="0" fontId="0" fillId="0" borderId="10" xfId="0" applyFill="1" applyBorder="1" applyAlignment="1" applyProtection="1">
      <alignment horizontal="right" vertical="center" wrapText="1"/>
    </xf>
    <xf numFmtId="0" fontId="6" fillId="0" borderId="10" xfId="4" applyFont="1" applyBorder="1" applyAlignment="1" applyProtection="1">
      <alignment horizontal="left" vertical="center" wrapText="1"/>
    </xf>
    <xf numFmtId="0" fontId="6" fillId="0" borderId="3" xfId="4" applyFont="1" applyBorder="1" applyAlignment="1" applyProtection="1">
      <alignment horizontal="left" vertical="center" wrapText="1"/>
    </xf>
    <xf numFmtId="0" fontId="6" fillId="0" borderId="16" xfId="4" applyFont="1" applyBorder="1" applyAlignment="1" applyProtection="1">
      <alignment horizontal="left" vertical="center" wrapText="1"/>
    </xf>
    <xf numFmtId="0" fontId="6" fillId="4" borderId="10" xfId="0" applyFont="1" applyFill="1" applyBorder="1" applyAlignment="1" applyProtection="1">
      <alignment horizontal="right" vertical="center"/>
    </xf>
    <xf numFmtId="0" fontId="6" fillId="4" borderId="10" xfId="0" applyFont="1" applyFill="1" applyBorder="1" applyAlignment="1" applyProtection="1">
      <alignment horizontal="right" vertical="center" wrapText="1"/>
    </xf>
    <xf numFmtId="0" fontId="5" fillId="0" borderId="10" xfId="0" applyFont="1" applyBorder="1" applyAlignment="1" applyProtection="1">
      <alignment horizontal="right" vertical="center" wrapText="1"/>
    </xf>
    <xf numFmtId="0" fontId="5" fillId="0" borderId="30"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4" borderId="30" xfId="0" applyFont="1" applyFill="1" applyBorder="1" applyAlignment="1" applyProtection="1">
      <alignment horizontal="right" vertical="center" wrapText="1"/>
    </xf>
    <xf numFmtId="0" fontId="0" fillId="0" borderId="30" xfId="0" applyFill="1" applyBorder="1" applyAlignment="1" applyProtection="1">
      <alignment horizontal="right" vertical="center" wrapText="1"/>
    </xf>
    <xf numFmtId="0" fontId="0" fillId="0" borderId="31" xfId="0" applyFill="1" applyBorder="1" applyAlignment="1" applyProtection="1">
      <alignment horizontal="right" vertical="center" wrapText="1"/>
    </xf>
    <xf numFmtId="0" fontId="0" fillId="0" borderId="32" xfId="0" applyFill="1" applyBorder="1" applyAlignment="1" applyProtection="1">
      <alignment horizontal="right"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0" fillId="7" borderId="0" xfId="0" applyFill="1" applyAlignment="1">
      <alignment horizontal="center" vertical="center"/>
    </xf>
    <xf numFmtId="0" fontId="6" fillId="0" borderId="0" xfId="0" applyFont="1" applyFill="1" applyAlignment="1" applyProtection="1">
      <alignment horizontal="left" vertical="center" wrapText="1"/>
    </xf>
    <xf numFmtId="0" fontId="6" fillId="0" borderId="8" xfId="0" applyFont="1" applyFill="1" applyBorder="1" applyAlignment="1" applyProtection="1">
      <alignment horizontal="left" vertical="center" wrapText="1"/>
    </xf>
    <xf numFmtId="0" fontId="17" fillId="0" borderId="0" xfId="0" applyFont="1" applyFill="1" applyAlignment="1" applyProtection="1">
      <alignment horizontal="left" vertical="center" wrapText="1"/>
    </xf>
    <xf numFmtId="0" fontId="17"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8" fillId="9" borderId="12" xfId="0" applyFont="1" applyFill="1" applyBorder="1" applyAlignment="1" applyProtection="1">
      <alignment horizontal="center" vertical="center"/>
    </xf>
    <xf numFmtId="0" fontId="8" fillId="9" borderId="13" xfId="0" applyFont="1" applyFill="1" applyBorder="1" applyAlignment="1" applyProtection="1">
      <alignment horizontal="center" vertical="center"/>
    </xf>
    <xf numFmtId="0" fontId="8" fillId="9" borderId="14" xfId="0" applyFont="1" applyFill="1" applyBorder="1" applyAlignment="1" applyProtection="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17" fillId="0" borderId="0" xfId="0" applyFont="1" applyBorder="1" applyAlignment="1" applyProtection="1">
      <alignment vertical="center" wrapText="1"/>
    </xf>
    <xf numFmtId="0" fontId="17" fillId="0" borderId="8" xfId="0" applyFont="1" applyBorder="1" applyAlignment="1" applyProtection="1">
      <alignment vertical="center" wrapText="1"/>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5" xfId="0" applyFont="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5" fillId="0" borderId="0" xfId="0" applyFont="1" applyFill="1" applyAlignment="1" applyProtection="1">
      <alignment horizontal="left" vertical="center" wrapText="1"/>
    </xf>
    <xf numFmtId="0" fontId="8" fillId="8" borderId="19"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19" fillId="0" borderId="9"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8" xfId="0" applyFont="1" applyBorder="1" applyAlignment="1" applyProtection="1">
      <alignment horizontal="left" vertical="center" wrapText="1"/>
    </xf>
  </cellXfs>
  <cellStyles count="5">
    <cellStyle name="Hyperlink" xfId="4" builtinId="8"/>
    <cellStyle name="Normal" xfId="0" builtinId="0"/>
    <cellStyle name="Normal 2" xfId="2" xr:uid="{00000000-0005-0000-0000-000002000000}"/>
    <cellStyle name="Normal 2 2" xfId="3" xr:uid="{00000000-0005-0000-0000-000003000000}"/>
    <cellStyle name="Normal 3" xfId="1" xr:uid="{00000000-0005-0000-0000-000004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9" defaultPivotStyle="PivotStyleLight16"/>
  <colors>
    <mruColors>
      <color rgb="FFDCE6F1"/>
      <color rgb="FF95B3D7"/>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2133600</xdr:colOff>
          <xdr:row>3</xdr:row>
          <xdr:rowOff>723900</xdr:rowOff>
        </xdr:from>
        <xdr:to>
          <xdr:col>8</xdr:col>
          <xdr:colOff>3105150</xdr:colOff>
          <xdr:row>3</xdr:row>
          <xdr:rowOff>1460500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MRIndicators@oecd.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E47"/>
  <sheetViews>
    <sheetView zoomScale="85" zoomScaleNormal="85" workbookViewId="0">
      <selection activeCell="B3" sqref="B3"/>
    </sheetView>
  </sheetViews>
  <sheetFormatPr defaultRowHeight="12.5" x14ac:dyDescent="0.25"/>
  <cols>
    <col min="2" max="2" width="14.54296875" customWidth="1"/>
    <col min="5" max="5" width="19" bestFit="1" customWidth="1"/>
  </cols>
  <sheetData>
    <row r="2" spans="2:5" ht="25" x14ac:dyDescent="0.25">
      <c r="B2" s="4" t="s">
        <v>4</v>
      </c>
      <c r="E2" s="1" t="s">
        <v>16</v>
      </c>
    </row>
    <row r="3" spans="2:5" x14ac:dyDescent="0.25">
      <c r="B3" s="3" t="s">
        <v>3</v>
      </c>
      <c r="E3" s="93" t="s">
        <v>3</v>
      </c>
    </row>
    <row r="4" spans="2:5" x14ac:dyDescent="0.25">
      <c r="E4" s="93" t="s">
        <v>17</v>
      </c>
    </row>
    <row r="5" spans="2:5" x14ac:dyDescent="0.25">
      <c r="E5" s="93" t="s">
        <v>18</v>
      </c>
    </row>
    <row r="6" spans="2:5" x14ac:dyDescent="0.25">
      <c r="E6" s="93" t="s">
        <v>19</v>
      </c>
    </row>
    <row r="7" spans="2:5" x14ac:dyDescent="0.25">
      <c r="E7" s="93" t="s">
        <v>20</v>
      </c>
    </row>
    <row r="8" spans="2:5" x14ac:dyDescent="0.25">
      <c r="E8" s="93" t="s">
        <v>267</v>
      </c>
    </row>
    <row r="9" spans="2:5" x14ac:dyDescent="0.25">
      <c r="E9" s="93" t="s">
        <v>268</v>
      </c>
    </row>
    <row r="10" spans="2:5" x14ac:dyDescent="0.25">
      <c r="E10" s="93" t="s">
        <v>269</v>
      </c>
    </row>
    <row r="11" spans="2:5" x14ac:dyDescent="0.25">
      <c r="E11" s="93" t="s">
        <v>21</v>
      </c>
    </row>
    <row r="12" spans="2:5" x14ac:dyDescent="0.25">
      <c r="E12" s="93" t="s">
        <v>22</v>
      </c>
    </row>
    <row r="13" spans="2:5" x14ac:dyDescent="0.25">
      <c r="E13" s="93" t="s">
        <v>23</v>
      </c>
    </row>
    <row r="14" spans="2:5" x14ac:dyDescent="0.25">
      <c r="E14" s="93" t="s">
        <v>24</v>
      </c>
    </row>
    <row r="15" spans="2:5" x14ac:dyDescent="0.25">
      <c r="E15" s="93" t="s">
        <v>25</v>
      </c>
    </row>
    <row r="16" spans="2:5" x14ac:dyDescent="0.25">
      <c r="E16" s="93" t="s">
        <v>270</v>
      </c>
    </row>
    <row r="17" spans="5:5" x14ac:dyDescent="0.25">
      <c r="E17" s="93" t="s">
        <v>26</v>
      </c>
    </row>
    <row r="18" spans="5:5" x14ac:dyDescent="0.25">
      <c r="E18" s="93" t="s">
        <v>27</v>
      </c>
    </row>
    <row r="19" spans="5:5" x14ac:dyDescent="0.25">
      <c r="E19" s="93" t="s">
        <v>28</v>
      </c>
    </row>
    <row r="20" spans="5:5" x14ac:dyDescent="0.25">
      <c r="E20" s="93" t="s">
        <v>29</v>
      </c>
    </row>
    <row r="21" spans="5:5" x14ac:dyDescent="0.25">
      <c r="E21" s="93" t="s">
        <v>30</v>
      </c>
    </row>
    <row r="22" spans="5:5" x14ac:dyDescent="0.25">
      <c r="E22" s="93" t="s">
        <v>31</v>
      </c>
    </row>
    <row r="23" spans="5:5" x14ac:dyDescent="0.25">
      <c r="E23" s="93" t="s">
        <v>32</v>
      </c>
    </row>
    <row r="24" spans="5:5" x14ac:dyDescent="0.25">
      <c r="E24" s="93" t="s">
        <v>33</v>
      </c>
    </row>
    <row r="25" spans="5:5" x14ac:dyDescent="0.25">
      <c r="E25" s="93" t="s">
        <v>34</v>
      </c>
    </row>
    <row r="26" spans="5:5" x14ac:dyDescent="0.25">
      <c r="E26" s="93" t="s">
        <v>271</v>
      </c>
    </row>
    <row r="27" spans="5:5" x14ac:dyDescent="0.25">
      <c r="E27" s="93" t="s">
        <v>272</v>
      </c>
    </row>
    <row r="28" spans="5:5" x14ac:dyDescent="0.25">
      <c r="E28" s="93" t="s">
        <v>35</v>
      </c>
    </row>
    <row r="29" spans="5:5" x14ac:dyDescent="0.25">
      <c r="E29" s="93" t="s">
        <v>36</v>
      </c>
    </row>
    <row r="30" spans="5:5" x14ac:dyDescent="0.25">
      <c r="E30" s="93" t="s">
        <v>37</v>
      </c>
    </row>
    <row r="31" spans="5:5" x14ac:dyDescent="0.25">
      <c r="E31" s="93" t="s">
        <v>38</v>
      </c>
    </row>
    <row r="32" spans="5:5" x14ac:dyDescent="0.25">
      <c r="E32" s="93" t="s">
        <v>39</v>
      </c>
    </row>
    <row r="33" spans="5:5" x14ac:dyDescent="0.25">
      <c r="E33" s="93" t="s">
        <v>40</v>
      </c>
    </row>
    <row r="34" spans="5:5" x14ac:dyDescent="0.25">
      <c r="E34" s="93" t="s">
        <v>41</v>
      </c>
    </row>
    <row r="35" spans="5:5" x14ac:dyDescent="0.25">
      <c r="E35" s="93" t="s">
        <v>47</v>
      </c>
    </row>
    <row r="36" spans="5:5" x14ac:dyDescent="0.25">
      <c r="E36" s="93" t="s">
        <v>42</v>
      </c>
    </row>
    <row r="37" spans="5:5" x14ac:dyDescent="0.25">
      <c r="E37" s="93" t="s">
        <v>43</v>
      </c>
    </row>
    <row r="38" spans="5:5" x14ac:dyDescent="0.25">
      <c r="E38" s="93" t="s">
        <v>44</v>
      </c>
    </row>
    <row r="39" spans="5:5" x14ac:dyDescent="0.25">
      <c r="E39" s="93" t="s">
        <v>126</v>
      </c>
    </row>
    <row r="40" spans="5:5" x14ac:dyDescent="0.25">
      <c r="E40" s="93" t="s">
        <v>45</v>
      </c>
    </row>
    <row r="41" spans="5:5" x14ac:dyDescent="0.25">
      <c r="E41" s="93" t="s">
        <v>273</v>
      </c>
    </row>
    <row r="42" spans="5:5" x14ac:dyDescent="0.25">
      <c r="E42" s="93" t="s">
        <v>274</v>
      </c>
    </row>
    <row r="43" spans="5:5" x14ac:dyDescent="0.25">
      <c r="E43" s="93" t="s">
        <v>46</v>
      </c>
    </row>
    <row r="44" spans="5:5" x14ac:dyDescent="0.25">
      <c r="E44" s="93" t="s">
        <v>275</v>
      </c>
    </row>
    <row r="45" spans="5:5" x14ac:dyDescent="0.25">
      <c r="E45" s="93" t="s">
        <v>276</v>
      </c>
    </row>
    <row r="46" spans="5:5" x14ac:dyDescent="0.25">
      <c r="E46" s="93" t="s">
        <v>277</v>
      </c>
    </row>
    <row r="47" spans="5:5" x14ac:dyDescent="0.25">
      <c r="E47" s="93" t="s">
        <v>278</v>
      </c>
    </row>
  </sheetData>
  <sheetProtection algorithmName="SHA-512" hashValue="NacZ4x0sVM7xfI9Lxj9x09iZMR8wdKk8Q81xTGG1pV0EPLD15i1G3cHCbNZBR5jVE9j4pXZ4tKqL3xCm2h0uCw==" saltValue="u2UPdDgfXMboVMpFmil+fA==" spinCount="100000" sheet="1" objects="1" scenarios="1"/>
  <dataValidations count="1">
    <dataValidation type="list" allowBlank="1" showInputMessage="1" showErrorMessage="1" sqref="B3" xr:uid="{00000000-0002-0000-0000-000000000000}">
      <formula1>$E$3:$E$47</formula1>
    </dataValidation>
  </dataValidations>
  <pageMargins left="0.7" right="0.7" top="0.75" bottom="0.75" header="0.3" footer="0.3"/>
  <pageSetup paperSize="9" orientation="portrait"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5"/>
  <sheetViews>
    <sheetView zoomScale="85" zoomScaleNormal="85" workbookViewId="0">
      <selection activeCell="B19" sqref="B19"/>
    </sheetView>
  </sheetViews>
  <sheetFormatPr defaultColWidth="9.1796875" defaultRowHeight="12.5" x14ac:dyDescent="0.25"/>
  <cols>
    <col min="1" max="1" width="17.26953125" style="19" customWidth="1"/>
    <col min="2" max="2" width="84.1796875" style="7" customWidth="1"/>
    <col min="3" max="16384" width="9.1796875" style="7"/>
  </cols>
  <sheetData>
    <row r="1" spans="1:2" ht="14" x14ac:dyDescent="0.3">
      <c r="B1" s="5" t="s">
        <v>49</v>
      </c>
    </row>
    <row r="2" spans="1:2" ht="13" thickBot="1" x14ac:dyDescent="0.3"/>
    <row r="3" spans="1:2" ht="29.5" thickBot="1" x14ac:dyDescent="0.3">
      <c r="A3" s="15" t="s">
        <v>50</v>
      </c>
      <c r="B3" s="15" t="s">
        <v>59</v>
      </c>
    </row>
    <row r="4" spans="1:2" ht="58" x14ac:dyDescent="0.25">
      <c r="A4" s="198" t="s">
        <v>120</v>
      </c>
      <c r="B4" s="16" t="s">
        <v>51</v>
      </c>
    </row>
    <row r="5" spans="1:2" ht="49.5" customHeight="1" thickBot="1" x14ac:dyDescent="0.3">
      <c r="A5" s="199"/>
      <c r="B5" s="17" t="s">
        <v>52</v>
      </c>
    </row>
  </sheetData>
  <sheetProtection algorithmName="SHA-512" hashValue="Cn2VxcvtRNGOF/3ZUxPp4t3dt3lNo57POanpwoXqtJ+QzGdGGv7cLN9wT5a3qO3mbZYQnjktaCiSbNQL2oul8Q==" saltValue="QEMZ60NS+GuYLDcaL/vCsQ==" spinCount="100000" sheet="1" objects="1" scenarios="1"/>
  <mergeCells count="1">
    <mergeCell ref="A4:A5"/>
  </mergeCells>
  <pageMargins left="0.7" right="0.7" top="0.75" bottom="0.75" header="0.3" footer="0.3"/>
  <pageSetup paperSize="9" orientation="portrait" r:id="rId1"/>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4019B-8110-4767-9AD9-9D56414ECF7C}">
  <sheetPr codeName="Sheet2"/>
  <dimension ref="A1:E63"/>
  <sheetViews>
    <sheetView topLeftCell="A14" zoomScale="85" zoomScaleNormal="85" workbookViewId="0">
      <selection activeCell="B3" sqref="B3"/>
    </sheetView>
  </sheetViews>
  <sheetFormatPr defaultColWidth="9.1796875" defaultRowHeight="12.5" x14ac:dyDescent="0.25"/>
  <cols>
    <col min="1" max="1" width="19.453125" style="85" customWidth="1"/>
    <col min="2" max="2" width="32.7265625" style="85" customWidth="1"/>
    <col min="3" max="16384" width="9.1796875" style="85"/>
  </cols>
  <sheetData>
    <row r="1" spans="1:5" ht="19.5" x14ac:dyDescent="0.25">
      <c r="A1" s="84" t="s">
        <v>214</v>
      </c>
    </row>
    <row r="2" spans="1:5" ht="19.5" x14ac:dyDescent="0.25">
      <c r="A2" s="84"/>
    </row>
    <row r="3" spans="1:5" ht="14.5" x14ac:dyDescent="0.25">
      <c r="A3" s="86" t="s">
        <v>215</v>
      </c>
    </row>
    <row r="4" spans="1:5" ht="14.5" x14ac:dyDescent="0.25">
      <c r="A4" s="87" t="s">
        <v>216</v>
      </c>
    </row>
    <row r="5" spans="1:5" ht="14.5" x14ac:dyDescent="0.25">
      <c r="A5" s="87" t="s">
        <v>217</v>
      </c>
    </row>
    <row r="6" spans="1:5" ht="14.5" x14ac:dyDescent="0.25">
      <c r="A6" s="87" t="s">
        <v>218</v>
      </c>
    </row>
    <row r="7" spans="1:5" ht="14.5" x14ac:dyDescent="0.25">
      <c r="A7" s="87" t="s">
        <v>219</v>
      </c>
    </row>
    <row r="8" spans="1:5" ht="14.5" x14ac:dyDescent="0.25">
      <c r="A8" s="88"/>
    </row>
    <row r="9" spans="1:5" x14ac:dyDescent="0.25">
      <c r="A9" s="89" t="s">
        <v>220</v>
      </c>
    </row>
    <row r="10" spans="1:5" x14ac:dyDescent="0.25">
      <c r="A10" s="89"/>
    </row>
    <row r="11" spans="1:5" ht="25.5" customHeight="1" x14ac:dyDescent="0.25">
      <c r="A11" s="90" t="s">
        <v>221</v>
      </c>
    </row>
    <row r="12" spans="1:5" ht="43.5" customHeight="1" x14ac:dyDescent="0.25">
      <c r="A12" s="86" t="s">
        <v>222</v>
      </c>
      <c r="D12" s="200" t="s">
        <v>223</v>
      </c>
      <c r="E12" s="200"/>
    </row>
    <row r="13" spans="1:5" ht="14.5" x14ac:dyDescent="0.25">
      <c r="A13" s="86" t="s">
        <v>224</v>
      </c>
    </row>
    <row r="14" spans="1:5" ht="14.5" x14ac:dyDescent="0.25">
      <c r="A14" s="86"/>
    </row>
    <row r="15" spans="1:5" ht="37.5" customHeight="1" x14ac:dyDescent="0.25">
      <c r="A15" s="90" t="s">
        <v>225</v>
      </c>
    </row>
    <row r="16" spans="1:5" ht="30.75" customHeight="1" x14ac:dyDescent="0.25">
      <c r="A16" s="88" t="s">
        <v>226</v>
      </c>
    </row>
    <row r="17" spans="1:1" ht="42" customHeight="1" x14ac:dyDescent="0.25">
      <c r="A17" s="88" t="s">
        <v>227</v>
      </c>
    </row>
    <row r="18" spans="1:1" ht="36" customHeight="1" x14ac:dyDescent="0.25">
      <c r="A18" s="88" t="s">
        <v>228</v>
      </c>
    </row>
    <row r="19" spans="1:1" ht="27.75" customHeight="1" x14ac:dyDescent="0.25">
      <c r="A19" s="90" t="s">
        <v>229</v>
      </c>
    </row>
    <row r="20" spans="1:1" s="88" customFormat="1" ht="24" customHeight="1" x14ac:dyDescent="0.25">
      <c r="A20" s="88" t="s">
        <v>230</v>
      </c>
    </row>
    <row r="21" spans="1:1" s="88" customFormat="1" ht="20.25" customHeight="1" x14ac:dyDescent="0.25">
      <c r="A21" s="88" t="s">
        <v>231</v>
      </c>
    </row>
    <row r="22" spans="1:1" s="88" customFormat="1" ht="25.5" customHeight="1" x14ac:dyDescent="0.25">
      <c r="A22" s="88" t="s">
        <v>232</v>
      </c>
    </row>
    <row r="23" spans="1:1" s="88" customFormat="1" ht="27" customHeight="1" x14ac:dyDescent="0.25">
      <c r="A23" s="88" t="s">
        <v>233</v>
      </c>
    </row>
    <row r="24" spans="1:1" s="88" customFormat="1" ht="14.5" x14ac:dyDescent="0.25"/>
    <row r="25" spans="1:1" s="88" customFormat="1" ht="14.5" x14ac:dyDescent="0.25">
      <c r="A25" s="88" t="s">
        <v>234</v>
      </c>
    </row>
    <row r="26" spans="1:1" s="88" customFormat="1" ht="14.5" x14ac:dyDescent="0.25"/>
    <row r="27" spans="1:1" s="88" customFormat="1" ht="14.5" x14ac:dyDescent="0.25">
      <c r="A27" s="91" t="s">
        <v>235</v>
      </c>
    </row>
    <row r="28" spans="1:1" s="88" customFormat="1" ht="29.25" customHeight="1" x14ac:dyDescent="0.25">
      <c r="A28" s="88" t="s">
        <v>236</v>
      </c>
    </row>
    <row r="29" spans="1:1" s="88" customFormat="1" ht="29.25" customHeight="1" x14ac:dyDescent="0.25">
      <c r="A29" s="88" t="s">
        <v>237</v>
      </c>
    </row>
    <row r="30" spans="1:1" s="88" customFormat="1" ht="23.25" customHeight="1" x14ac:dyDescent="0.25">
      <c r="A30" s="88" t="s">
        <v>238</v>
      </c>
    </row>
    <row r="31" spans="1:1" s="88" customFormat="1" ht="29.25" customHeight="1" x14ac:dyDescent="0.25">
      <c r="A31" s="88" t="s">
        <v>239</v>
      </c>
    </row>
    <row r="32" spans="1:1" s="88" customFormat="1" ht="29.25" customHeight="1" x14ac:dyDescent="0.25">
      <c r="A32" s="88" t="s">
        <v>240</v>
      </c>
    </row>
    <row r="33" spans="1:2" s="88" customFormat="1" ht="29.25" customHeight="1" x14ac:dyDescent="0.25">
      <c r="B33" s="88" t="s">
        <v>241</v>
      </c>
    </row>
    <row r="34" spans="1:2" s="88" customFormat="1" ht="29.25" customHeight="1" x14ac:dyDescent="0.25">
      <c r="B34" s="88" t="s">
        <v>242</v>
      </c>
    </row>
    <row r="35" spans="1:2" s="88" customFormat="1" ht="29.25" customHeight="1" x14ac:dyDescent="0.25">
      <c r="A35" s="88" t="s">
        <v>243</v>
      </c>
    </row>
    <row r="36" spans="1:2" s="88" customFormat="1" ht="29.25" customHeight="1" x14ac:dyDescent="0.25">
      <c r="A36" s="88" t="s">
        <v>244</v>
      </c>
    </row>
    <row r="37" spans="1:2" s="88" customFormat="1" ht="29.25" customHeight="1" x14ac:dyDescent="0.25">
      <c r="A37" s="88" t="s">
        <v>245</v>
      </c>
    </row>
    <row r="38" spans="1:2" s="88" customFormat="1" ht="29.25" customHeight="1" x14ac:dyDescent="0.25">
      <c r="A38" s="88" t="s">
        <v>246</v>
      </c>
    </row>
    <row r="39" spans="1:2" ht="19.5" customHeight="1" x14ac:dyDescent="0.25">
      <c r="A39" s="92" t="s">
        <v>247</v>
      </c>
    </row>
    <row r="41" spans="1:2" ht="14.5" x14ac:dyDescent="0.25">
      <c r="A41" s="91" t="s">
        <v>248</v>
      </c>
    </row>
    <row r="42" spans="1:2" s="88" customFormat="1" ht="29.25" customHeight="1" x14ac:dyDescent="0.25">
      <c r="A42" s="88" t="s">
        <v>249</v>
      </c>
    </row>
    <row r="43" spans="1:2" s="88" customFormat="1" ht="29.25" customHeight="1" x14ac:dyDescent="0.25">
      <c r="A43" s="88" t="s">
        <v>250</v>
      </c>
    </row>
    <row r="44" spans="1:2" s="88" customFormat="1" ht="29.25" customHeight="1" x14ac:dyDescent="0.25">
      <c r="A44" s="88" t="s">
        <v>251</v>
      </c>
    </row>
    <row r="45" spans="1:2" s="88" customFormat="1" ht="29.25" customHeight="1" x14ac:dyDescent="0.25">
      <c r="B45" s="88" t="s">
        <v>252</v>
      </c>
    </row>
    <row r="46" spans="1:2" s="88" customFormat="1" ht="29.25" customHeight="1" x14ac:dyDescent="0.25">
      <c r="A46" s="88" t="s">
        <v>253</v>
      </c>
    </row>
    <row r="47" spans="1:2" s="88" customFormat="1" ht="29.25" customHeight="1" x14ac:dyDescent="0.25">
      <c r="A47" s="88" t="s">
        <v>254</v>
      </c>
    </row>
    <row r="48" spans="1:2" s="88" customFormat="1" ht="29.25" customHeight="1" x14ac:dyDescent="0.25">
      <c r="A48" s="88" t="s">
        <v>255</v>
      </c>
    </row>
    <row r="49" spans="1:2" s="88" customFormat="1" ht="29.25" customHeight="1" x14ac:dyDescent="0.25">
      <c r="B49" s="88" t="s">
        <v>256</v>
      </c>
    </row>
    <row r="50" spans="1:2" s="88" customFormat="1" ht="29.25" customHeight="1" x14ac:dyDescent="0.25"/>
    <row r="51" spans="1:2" ht="33" customHeight="1" x14ac:dyDescent="0.25">
      <c r="A51" s="90" t="s">
        <v>257</v>
      </c>
    </row>
    <row r="52" spans="1:2" s="88" customFormat="1" ht="29.25" customHeight="1" x14ac:dyDescent="0.25">
      <c r="A52" s="88" t="s">
        <v>258</v>
      </c>
    </row>
    <row r="53" spans="1:2" s="88" customFormat="1" ht="29.25" customHeight="1" x14ac:dyDescent="0.25">
      <c r="A53" s="88" t="s">
        <v>259</v>
      </c>
    </row>
    <row r="54" spans="1:2" s="88" customFormat="1" ht="29.25" customHeight="1" x14ac:dyDescent="0.25">
      <c r="A54" s="88" t="s">
        <v>260</v>
      </c>
    </row>
    <row r="55" spans="1:2" s="88" customFormat="1" ht="29.25" customHeight="1" x14ac:dyDescent="0.25">
      <c r="A55" s="88" t="s">
        <v>261</v>
      </c>
    </row>
    <row r="56" spans="1:2" s="88" customFormat="1" ht="29.25" customHeight="1" x14ac:dyDescent="0.25">
      <c r="A56" s="88" t="s">
        <v>262</v>
      </c>
    </row>
    <row r="57" spans="1:2" s="88" customFormat="1" ht="29.25" customHeight="1" x14ac:dyDescent="0.25">
      <c r="B57" s="88" t="s">
        <v>263</v>
      </c>
    </row>
    <row r="58" spans="1:2" s="88" customFormat="1" ht="29.25" customHeight="1" x14ac:dyDescent="0.25">
      <c r="B58" s="88" t="s">
        <v>264</v>
      </c>
    </row>
    <row r="59" spans="1:2" s="88" customFormat="1" ht="29.25" customHeight="1" x14ac:dyDescent="0.25">
      <c r="B59" s="88" t="s">
        <v>265</v>
      </c>
    </row>
    <row r="60" spans="1:2" s="88" customFormat="1" ht="29.25" customHeight="1" x14ac:dyDescent="0.25">
      <c r="A60" s="88" t="s">
        <v>266</v>
      </c>
    </row>
    <row r="61" spans="1:2" s="88" customFormat="1" ht="29.25" customHeight="1" x14ac:dyDescent="0.25"/>
    <row r="62" spans="1:2" s="88" customFormat="1" ht="29.25" customHeight="1" x14ac:dyDescent="0.25"/>
    <row r="63" spans="1:2" s="88" customFormat="1" ht="29.25" customHeight="1" x14ac:dyDescent="0.25"/>
  </sheetData>
  <sheetProtection algorithmName="SHA-512" hashValue="BuakMnBh5SxO14DAes3xH6aeQl9At6ZopQsDuVpjj8ckXjUk4r/r6F3b011RKqmpVwBfxZEolt39SWTc0XsOOA==" saltValue="u9ctK52L036GJkIjZtL5NA==" spinCount="100000" sheet="1" objects="1" scenarios="1"/>
  <mergeCells count="1">
    <mergeCell ref="D12:E12"/>
  </mergeCells>
  <hyperlinks>
    <hyperlink ref="A9" r:id="rId1" display="mailto:PMRIndicators@oecd.org" xr:uid="{8D430E3A-2018-4E8E-898A-A2D78E00E0F6}"/>
  </hyperlinks>
  <pageMargins left="0.7" right="0.7" top="0.75" bottom="0.75" header="0.3" footer="0.3"/>
  <pageSetup orientation="portrait" horizontalDpi="4294967293" verticalDpi="0"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V300"/>
  <sheetViews>
    <sheetView tabSelected="1" zoomScale="85" zoomScaleNormal="85" workbookViewId="0">
      <pane xSplit="8" ySplit="4" topLeftCell="I5" activePane="bottomRight" state="frozen"/>
      <selection pane="topRight" activeCell="I1" sqref="I1"/>
      <selection pane="bottomLeft" activeCell="A5" sqref="A5"/>
      <selection pane="bottomRight" activeCell="I5" sqref="I5"/>
    </sheetView>
  </sheetViews>
  <sheetFormatPr defaultRowHeight="12.5" x14ac:dyDescent="0.25"/>
  <cols>
    <col min="1" max="1" width="12.26953125" style="11" hidden="1" customWidth="1"/>
    <col min="2" max="2" width="5.453125" style="11" hidden="1" customWidth="1"/>
    <col min="3" max="3" width="10.26953125" style="11" hidden="1" customWidth="1"/>
    <col min="4" max="4" width="4.453125" style="11" customWidth="1"/>
    <col min="5" max="7" width="3.7265625" style="11" customWidth="1"/>
    <col min="8" max="8" width="48.81640625" style="11" customWidth="1"/>
    <col min="9" max="9" width="80.54296875" style="22" customWidth="1"/>
    <col min="10" max="13" width="72.54296875" style="22" hidden="1" customWidth="1"/>
    <col min="14" max="14" width="26.54296875" style="31" hidden="1" customWidth="1"/>
    <col min="15" max="15" width="42.54296875" style="31" hidden="1" customWidth="1"/>
    <col min="16" max="16" width="72.54296875" style="31" hidden="1" customWidth="1"/>
    <col min="17" max="17" width="40.54296875" style="22" hidden="1" customWidth="1"/>
    <col min="18" max="20" width="14.81640625" style="22" hidden="1" customWidth="1"/>
    <col min="21" max="21" width="17.81640625" style="22" hidden="1" customWidth="1"/>
    <col min="22" max="23" width="13.81640625" style="31" hidden="1" customWidth="1"/>
    <col min="24" max="27" width="72.54296875" style="31" hidden="1" customWidth="1"/>
    <col min="28" max="28" width="72.6328125" style="31" customWidth="1"/>
    <col min="29" max="29" width="40.6328125" style="31" customWidth="1"/>
    <col min="30" max="30" width="16.453125" style="31" hidden="1" customWidth="1"/>
    <col min="31" max="32" width="14.54296875" style="31" hidden="1" customWidth="1"/>
    <col min="33" max="33" width="16.453125" style="31" hidden="1" customWidth="1"/>
    <col min="34" max="34" width="23.54296875" style="32" hidden="1" customWidth="1"/>
    <col min="35" max="35" width="17" style="11" hidden="1" customWidth="1"/>
    <col min="36" max="36" width="16.26953125" style="11" hidden="1" customWidth="1"/>
    <col min="37" max="37" width="20.1796875" style="11" hidden="1" customWidth="1"/>
    <col min="38" max="38" width="17.7265625" style="11" hidden="1" customWidth="1"/>
    <col min="39" max="39" width="23.81640625" style="11" hidden="1" customWidth="1"/>
    <col min="40" max="40" width="16.453125" style="11" hidden="1" customWidth="1"/>
    <col min="41" max="41" width="20" style="11" hidden="1" customWidth="1"/>
    <col min="42" max="42" width="18.54296875" style="11" hidden="1" customWidth="1"/>
    <col min="43" max="43" width="20.7265625" style="11" hidden="1" customWidth="1"/>
    <col min="44" max="48" width="8.7265625" style="11" hidden="1" customWidth="1"/>
    <col min="49" max="252" width="9.1796875" style="11"/>
    <col min="253" max="255" width="9.1796875" style="11" customWidth="1"/>
    <col min="256" max="258" width="4.54296875" style="11" customWidth="1"/>
    <col min="259" max="259" width="9.1796875" style="11" customWidth="1"/>
    <col min="260" max="263" width="3.7265625" style="11" customWidth="1"/>
    <col min="264" max="264" width="60.54296875" style="11" customWidth="1"/>
    <col min="265" max="265" width="9.54296875" style="11" customWidth="1"/>
    <col min="266" max="267" width="7.7265625" style="11" customWidth="1"/>
    <col min="268" max="268" width="29.7265625" style="11" customWidth="1"/>
    <col min="269" max="269" width="8.453125" style="11" customWidth="1"/>
    <col min="270" max="270" width="31.7265625" style="11" customWidth="1"/>
    <col min="271" max="273" width="9.1796875" style="11"/>
    <col min="274" max="274" width="9.1796875" style="11" customWidth="1"/>
    <col min="275" max="508" width="9.1796875" style="11"/>
    <col min="509" max="511" width="9.1796875" style="11" customWidth="1"/>
    <col min="512" max="514" width="4.54296875" style="11" customWidth="1"/>
    <col min="515" max="515" width="9.1796875" style="11" customWidth="1"/>
    <col min="516" max="519" width="3.7265625" style="11" customWidth="1"/>
    <col min="520" max="520" width="60.54296875" style="11" customWidth="1"/>
    <col min="521" max="521" width="9.54296875" style="11" customWidth="1"/>
    <col min="522" max="523" width="7.7265625" style="11" customWidth="1"/>
    <col min="524" max="524" width="29.7265625" style="11" customWidth="1"/>
    <col min="525" max="525" width="8.453125" style="11" customWidth="1"/>
    <col min="526" max="526" width="31.7265625" style="11" customWidth="1"/>
    <col min="527" max="529" width="9.1796875" style="11"/>
    <col min="530" max="530" width="9.1796875" style="11" customWidth="1"/>
    <col min="531" max="764" width="9.1796875" style="11"/>
    <col min="765" max="767" width="9.1796875" style="11" customWidth="1"/>
    <col min="768" max="770" width="4.54296875" style="11" customWidth="1"/>
    <col min="771" max="771" width="9.1796875" style="11" customWidth="1"/>
    <col min="772" max="775" width="3.7265625" style="11" customWidth="1"/>
    <col min="776" max="776" width="60.54296875" style="11" customWidth="1"/>
    <col min="777" max="777" width="9.54296875" style="11" customWidth="1"/>
    <col min="778" max="779" width="7.7265625" style="11" customWidth="1"/>
    <col min="780" max="780" width="29.7265625" style="11" customWidth="1"/>
    <col min="781" max="781" width="8.453125" style="11" customWidth="1"/>
    <col min="782" max="782" width="31.7265625" style="11" customWidth="1"/>
    <col min="783" max="785" width="9.1796875" style="11"/>
    <col min="786" max="786" width="9.1796875" style="11" customWidth="1"/>
    <col min="787" max="1020" width="9.1796875" style="11"/>
    <col min="1021" max="1023" width="9.1796875" style="11" customWidth="1"/>
    <col min="1024" max="1026" width="4.54296875" style="11" customWidth="1"/>
    <col min="1027" max="1027" width="9.1796875" style="11" customWidth="1"/>
    <col min="1028" max="1031" width="3.7265625" style="11" customWidth="1"/>
    <col min="1032" max="1032" width="60.54296875" style="11" customWidth="1"/>
    <col min="1033" max="1033" width="9.54296875" style="11" customWidth="1"/>
    <col min="1034" max="1035" width="7.7265625" style="11" customWidth="1"/>
    <col min="1036" max="1036" width="29.7265625" style="11" customWidth="1"/>
    <col min="1037" max="1037" width="8.453125" style="11" customWidth="1"/>
    <col min="1038" max="1038" width="31.7265625" style="11" customWidth="1"/>
    <col min="1039" max="1041" width="9.1796875" style="11"/>
    <col min="1042" max="1042" width="9.1796875" style="11" customWidth="1"/>
    <col min="1043" max="1276" width="9.1796875" style="11"/>
    <col min="1277" max="1279" width="9.1796875" style="11" customWidth="1"/>
    <col min="1280" max="1282" width="4.54296875" style="11" customWidth="1"/>
    <col min="1283" max="1283" width="9.1796875" style="11" customWidth="1"/>
    <col min="1284" max="1287" width="3.7265625" style="11" customWidth="1"/>
    <col min="1288" max="1288" width="60.54296875" style="11" customWidth="1"/>
    <col min="1289" max="1289" width="9.54296875" style="11" customWidth="1"/>
    <col min="1290" max="1291" width="7.7265625" style="11" customWidth="1"/>
    <col min="1292" max="1292" width="29.7265625" style="11" customWidth="1"/>
    <col min="1293" max="1293" width="8.453125" style="11" customWidth="1"/>
    <col min="1294" max="1294" width="31.7265625" style="11" customWidth="1"/>
    <col min="1295" max="1297" width="9.1796875" style="11"/>
    <col min="1298" max="1298" width="9.1796875" style="11" customWidth="1"/>
    <col min="1299" max="1532" width="9.1796875" style="11"/>
    <col min="1533" max="1535" width="9.1796875" style="11" customWidth="1"/>
    <col min="1536" max="1538" width="4.54296875" style="11" customWidth="1"/>
    <col min="1539" max="1539" width="9.1796875" style="11" customWidth="1"/>
    <col min="1540" max="1543" width="3.7265625" style="11" customWidth="1"/>
    <col min="1544" max="1544" width="60.54296875" style="11" customWidth="1"/>
    <col min="1545" max="1545" width="9.54296875" style="11" customWidth="1"/>
    <col min="1546" max="1547" width="7.7265625" style="11" customWidth="1"/>
    <col min="1548" max="1548" width="29.7265625" style="11" customWidth="1"/>
    <col min="1549" max="1549" width="8.453125" style="11" customWidth="1"/>
    <col min="1550" max="1550" width="31.7265625" style="11" customWidth="1"/>
    <col min="1551" max="1553" width="9.1796875" style="11"/>
    <col min="1554" max="1554" width="9.1796875" style="11" customWidth="1"/>
    <col min="1555" max="1788" width="9.1796875" style="11"/>
    <col min="1789" max="1791" width="9.1796875" style="11" customWidth="1"/>
    <col min="1792" max="1794" width="4.54296875" style="11" customWidth="1"/>
    <col min="1795" max="1795" width="9.1796875" style="11" customWidth="1"/>
    <col min="1796" max="1799" width="3.7265625" style="11" customWidth="1"/>
    <col min="1800" max="1800" width="60.54296875" style="11" customWidth="1"/>
    <col min="1801" max="1801" width="9.54296875" style="11" customWidth="1"/>
    <col min="1802" max="1803" width="7.7265625" style="11" customWidth="1"/>
    <col min="1804" max="1804" width="29.7265625" style="11" customWidth="1"/>
    <col min="1805" max="1805" width="8.453125" style="11" customWidth="1"/>
    <col min="1806" max="1806" width="31.7265625" style="11" customWidth="1"/>
    <col min="1807" max="1809" width="9.1796875" style="11"/>
    <col min="1810" max="1810" width="9.1796875" style="11" customWidth="1"/>
    <col min="1811" max="2044" width="9.1796875" style="11"/>
    <col min="2045" max="2047" width="9.1796875" style="11" customWidth="1"/>
    <col min="2048" max="2050" width="4.54296875" style="11" customWidth="1"/>
    <col min="2051" max="2051" width="9.1796875" style="11" customWidth="1"/>
    <col min="2052" max="2055" width="3.7265625" style="11" customWidth="1"/>
    <col min="2056" max="2056" width="60.54296875" style="11" customWidth="1"/>
    <col min="2057" max="2057" width="9.54296875" style="11" customWidth="1"/>
    <col min="2058" max="2059" width="7.7265625" style="11" customWidth="1"/>
    <col min="2060" max="2060" width="29.7265625" style="11" customWidth="1"/>
    <col min="2061" max="2061" width="8.453125" style="11" customWidth="1"/>
    <col min="2062" max="2062" width="31.7265625" style="11" customWidth="1"/>
    <col min="2063" max="2065" width="9.1796875" style="11"/>
    <col min="2066" max="2066" width="9.1796875" style="11" customWidth="1"/>
    <col min="2067" max="2300" width="9.1796875" style="11"/>
    <col min="2301" max="2303" width="9.1796875" style="11" customWidth="1"/>
    <col min="2304" max="2306" width="4.54296875" style="11" customWidth="1"/>
    <col min="2307" max="2307" width="9.1796875" style="11" customWidth="1"/>
    <col min="2308" max="2311" width="3.7265625" style="11" customWidth="1"/>
    <col min="2312" max="2312" width="60.54296875" style="11" customWidth="1"/>
    <col min="2313" max="2313" width="9.54296875" style="11" customWidth="1"/>
    <col min="2314" max="2315" width="7.7265625" style="11" customWidth="1"/>
    <col min="2316" max="2316" width="29.7265625" style="11" customWidth="1"/>
    <col min="2317" max="2317" width="8.453125" style="11" customWidth="1"/>
    <col min="2318" max="2318" width="31.7265625" style="11" customWidth="1"/>
    <col min="2319" max="2321" width="9.1796875" style="11"/>
    <col min="2322" max="2322" width="9.1796875" style="11" customWidth="1"/>
    <col min="2323" max="2556" width="9.1796875" style="11"/>
    <col min="2557" max="2559" width="9.1796875" style="11" customWidth="1"/>
    <col min="2560" max="2562" width="4.54296875" style="11" customWidth="1"/>
    <col min="2563" max="2563" width="9.1796875" style="11" customWidth="1"/>
    <col min="2564" max="2567" width="3.7265625" style="11" customWidth="1"/>
    <col min="2568" max="2568" width="60.54296875" style="11" customWidth="1"/>
    <col min="2569" max="2569" width="9.54296875" style="11" customWidth="1"/>
    <col min="2570" max="2571" width="7.7265625" style="11" customWidth="1"/>
    <col min="2572" max="2572" width="29.7265625" style="11" customWidth="1"/>
    <col min="2573" max="2573" width="8.453125" style="11" customWidth="1"/>
    <col min="2574" max="2574" width="31.7265625" style="11" customWidth="1"/>
    <col min="2575" max="2577" width="9.1796875" style="11"/>
    <col min="2578" max="2578" width="9.1796875" style="11" customWidth="1"/>
    <col min="2579" max="2812" width="9.1796875" style="11"/>
    <col min="2813" max="2815" width="9.1796875" style="11" customWidth="1"/>
    <col min="2816" max="2818" width="4.54296875" style="11" customWidth="1"/>
    <col min="2819" max="2819" width="9.1796875" style="11" customWidth="1"/>
    <col min="2820" max="2823" width="3.7265625" style="11" customWidth="1"/>
    <col min="2824" max="2824" width="60.54296875" style="11" customWidth="1"/>
    <col min="2825" max="2825" width="9.54296875" style="11" customWidth="1"/>
    <col min="2826" max="2827" width="7.7265625" style="11" customWidth="1"/>
    <col min="2828" max="2828" width="29.7265625" style="11" customWidth="1"/>
    <col min="2829" max="2829" width="8.453125" style="11" customWidth="1"/>
    <col min="2830" max="2830" width="31.7265625" style="11" customWidth="1"/>
    <col min="2831" max="2833" width="9.1796875" style="11"/>
    <col min="2834" max="2834" width="9.1796875" style="11" customWidth="1"/>
    <col min="2835" max="3068" width="9.1796875" style="11"/>
    <col min="3069" max="3071" width="9.1796875" style="11" customWidth="1"/>
    <col min="3072" max="3074" width="4.54296875" style="11" customWidth="1"/>
    <col min="3075" max="3075" width="9.1796875" style="11" customWidth="1"/>
    <col min="3076" max="3079" width="3.7265625" style="11" customWidth="1"/>
    <col min="3080" max="3080" width="60.54296875" style="11" customWidth="1"/>
    <col min="3081" max="3081" width="9.54296875" style="11" customWidth="1"/>
    <col min="3082" max="3083" width="7.7265625" style="11" customWidth="1"/>
    <col min="3084" max="3084" width="29.7265625" style="11" customWidth="1"/>
    <col min="3085" max="3085" width="8.453125" style="11" customWidth="1"/>
    <col min="3086" max="3086" width="31.7265625" style="11" customWidth="1"/>
    <col min="3087" max="3089" width="9.1796875" style="11"/>
    <col min="3090" max="3090" width="9.1796875" style="11" customWidth="1"/>
    <col min="3091" max="3324" width="9.1796875" style="11"/>
    <col min="3325" max="3327" width="9.1796875" style="11" customWidth="1"/>
    <col min="3328" max="3330" width="4.54296875" style="11" customWidth="1"/>
    <col min="3331" max="3331" width="9.1796875" style="11" customWidth="1"/>
    <col min="3332" max="3335" width="3.7265625" style="11" customWidth="1"/>
    <col min="3336" max="3336" width="60.54296875" style="11" customWidth="1"/>
    <col min="3337" max="3337" width="9.54296875" style="11" customWidth="1"/>
    <col min="3338" max="3339" width="7.7265625" style="11" customWidth="1"/>
    <col min="3340" max="3340" width="29.7265625" style="11" customWidth="1"/>
    <col min="3341" max="3341" width="8.453125" style="11" customWidth="1"/>
    <col min="3342" max="3342" width="31.7265625" style="11" customWidth="1"/>
    <col min="3343" max="3345" width="9.1796875" style="11"/>
    <col min="3346" max="3346" width="9.1796875" style="11" customWidth="1"/>
    <col min="3347" max="3580" width="9.1796875" style="11"/>
    <col min="3581" max="3583" width="9.1796875" style="11" customWidth="1"/>
    <col min="3584" max="3586" width="4.54296875" style="11" customWidth="1"/>
    <col min="3587" max="3587" width="9.1796875" style="11" customWidth="1"/>
    <col min="3588" max="3591" width="3.7265625" style="11" customWidth="1"/>
    <col min="3592" max="3592" width="60.54296875" style="11" customWidth="1"/>
    <col min="3593" max="3593" width="9.54296875" style="11" customWidth="1"/>
    <col min="3594" max="3595" width="7.7265625" style="11" customWidth="1"/>
    <col min="3596" max="3596" width="29.7265625" style="11" customWidth="1"/>
    <col min="3597" max="3597" width="8.453125" style="11" customWidth="1"/>
    <col min="3598" max="3598" width="31.7265625" style="11" customWidth="1"/>
    <col min="3599" max="3601" width="9.1796875" style="11"/>
    <col min="3602" max="3602" width="9.1796875" style="11" customWidth="1"/>
    <col min="3603" max="3836" width="9.1796875" style="11"/>
    <col min="3837" max="3839" width="9.1796875" style="11" customWidth="1"/>
    <col min="3840" max="3842" width="4.54296875" style="11" customWidth="1"/>
    <col min="3843" max="3843" width="9.1796875" style="11" customWidth="1"/>
    <col min="3844" max="3847" width="3.7265625" style="11" customWidth="1"/>
    <col min="3848" max="3848" width="60.54296875" style="11" customWidth="1"/>
    <col min="3849" max="3849" width="9.54296875" style="11" customWidth="1"/>
    <col min="3850" max="3851" width="7.7265625" style="11" customWidth="1"/>
    <col min="3852" max="3852" width="29.7265625" style="11" customWidth="1"/>
    <col min="3853" max="3853" width="8.453125" style="11" customWidth="1"/>
    <col min="3854" max="3854" width="31.7265625" style="11" customWidth="1"/>
    <col min="3855" max="3857" width="9.1796875" style="11"/>
    <col min="3858" max="3858" width="9.1796875" style="11" customWidth="1"/>
    <col min="3859" max="4092" width="9.1796875" style="11"/>
    <col min="4093" max="4095" width="9.1796875" style="11" customWidth="1"/>
    <col min="4096" max="4098" width="4.54296875" style="11" customWidth="1"/>
    <col min="4099" max="4099" width="9.1796875" style="11" customWidth="1"/>
    <col min="4100" max="4103" width="3.7265625" style="11" customWidth="1"/>
    <col min="4104" max="4104" width="60.54296875" style="11" customWidth="1"/>
    <col min="4105" max="4105" width="9.54296875" style="11" customWidth="1"/>
    <col min="4106" max="4107" width="7.7265625" style="11" customWidth="1"/>
    <col min="4108" max="4108" width="29.7265625" style="11" customWidth="1"/>
    <col min="4109" max="4109" width="8.453125" style="11" customWidth="1"/>
    <col min="4110" max="4110" width="31.7265625" style="11" customWidth="1"/>
    <col min="4111" max="4113" width="9.1796875" style="11"/>
    <col min="4114" max="4114" width="9.1796875" style="11" customWidth="1"/>
    <col min="4115" max="4348" width="9.1796875" style="11"/>
    <col min="4349" max="4351" width="9.1796875" style="11" customWidth="1"/>
    <col min="4352" max="4354" width="4.54296875" style="11" customWidth="1"/>
    <col min="4355" max="4355" width="9.1796875" style="11" customWidth="1"/>
    <col min="4356" max="4359" width="3.7265625" style="11" customWidth="1"/>
    <col min="4360" max="4360" width="60.54296875" style="11" customWidth="1"/>
    <col min="4361" max="4361" width="9.54296875" style="11" customWidth="1"/>
    <col min="4362" max="4363" width="7.7265625" style="11" customWidth="1"/>
    <col min="4364" max="4364" width="29.7265625" style="11" customWidth="1"/>
    <col min="4365" max="4365" width="8.453125" style="11" customWidth="1"/>
    <col min="4366" max="4366" width="31.7265625" style="11" customWidth="1"/>
    <col min="4367" max="4369" width="9.1796875" style="11"/>
    <col min="4370" max="4370" width="9.1796875" style="11" customWidth="1"/>
    <col min="4371" max="4604" width="9.1796875" style="11"/>
    <col min="4605" max="4607" width="9.1796875" style="11" customWidth="1"/>
    <col min="4608" max="4610" width="4.54296875" style="11" customWidth="1"/>
    <col min="4611" max="4611" width="9.1796875" style="11" customWidth="1"/>
    <col min="4612" max="4615" width="3.7265625" style="11" customWidth="1"/>
    <col min="4616" max="4616" width="60.54296875" style="11" customWidth="1"/>
    <col min="4617" max="4617" width="9.54296875" style="11" customWidth="1"/>
    <col min="4618" max="4619" width="7.7265625" style="11" customWidth="1"/>
    <col min="4620" max="4620" width="29.7265625" style="11" customWidth="1"/>
    <col min="4621" max="4621" width="8.453125" style="11" customWidth="1"/>
    <col min="4622" max="4622" width="31.7265625" style="11" customWidth="1"/>
    <col min="4623" max="4625" width="9.1796875" style="11"/>
    <col min="4626" max="4626" width="9.1796875" style="11" customWidth="1"/>
    <col min="4627" max="4860" width="9.1796875" style="11"/>
    <col min="4861" max="4863" width="9.1796875" style="11" customWidth="1"/>
    <col min="4864" max="4866" width="4.54296875" style="11" customWidth="1"/>
    <col min="4867" max="4867" width="9.1796875" style="11" customWidth="1"/>
    <col min="4868" max="4871" width="3.7265625" style="11" customWidth="1"/>
    <col min="4872" max="4872" width="60.54296875" style="11" customWidth="1"/>
    <col min="4873" max="4873" width="9.54296875" style="11" customWidth="1"/>
    <col min="4874" max="4875" width="7.7265625" style="11" customWidth="1"/>
    <col min="4876" max="4876" width="29.7265625" style="11" customWidth="1"/>
    <col min="4877" max="4877" width="8.453125" style="11" customWidth="1"/>
    <col min="4878" max="4878" width="31.7265625" style="11" customWidth="1"/>
    <col min="4879" max="4881" width="9.1796875" style="11"/>
    <col min="4882" max="4882" width="9.1796875" style="11" customWidth="1"/>
    <col min="4883" max="5116" width="9.1796875" style="11"/>
    <col min="5117" max="5119" width="9.1796875" style="11" customWidth="1"/>
    <col min="5120" max="5122" width="4.54296875" style="11" customWidth="1"/>
    <col min="5123" max="5123" width="9.1796875" style="11" customWidth="1"/>
    <col min="5124" max="5127" width="3.7265625" style="11" customWidth="1"/>
    <col min="5128" max="5128" width="60.54296875" style="11" customWidth="1"/>
    <col min="5129" max="5129" width="9.54296875" style="11" customWidth="1"/>
    <col min="5130" max="5131" width="7.7265625" style="11" customWidth="1"/>
    <col min="5132" max="5132" width="29.7265625" style="11" customWidth="1"/>
    <col min="5133" max="5133" width="8.453125" style="11" customWidth="1"/>
    <col min="5134" max="5134" width="31.7265625" style="11" customWidth="1"/>
    <col min="5135" max="5137" width="9.1796875" style="11"/>
    <col min="5138" max="5138" width="9.1796875" style="11" customWidth="1"/>
    <col min="5139" max="5372" width="9.1796875" style="11"/>
    <col min="5373" max="5375" width="9.1796875" style="11" customWidth="1"/>
    <col min="5376" max="5378" width="4.54296875" style="11" customWidth="1"/>
    <col min="5379" max="5379" width="9.1796875" style="11" customWidth="1"/>
    <col min="5380" max="5383" width="3.7265625" style="11" customWidth="1"/>
    <col min="5384" max="5384" width="60.54296875" style="11" customWidth="1"/>
    <col min="5385" max="5385" width="9.54296875" style="11" customWidth="1"/>
    <col min="5386" max="5387" width="7.7265625" style="11" customWidth="1"/>
    <col min="5388" max="5388" width="29.7265625" style="11" customWidth="1"/>
    <col min="5389" max="5389" width="8.453125" style="11" customWidth="1"/>
    <col min="5390" max="5390" width="31.7265625" style="11" customWidth="1"/>
    <col min="5391" max="5393" width="9.1796875" style="11"/>
    <col min="5394" max="5394" width="9.1796875" style="11" customWidth="1"/>
    <col min="5395" max="5628" width="9.1796875" style="11"/>
    <col min="5629" max="5631" width="9.1796875" style="11" customWidth="1"/>
    <col min="5632" max="5634" width="4.54296875" style="11" customWidth="1"/>
    <col min="5635" max="5635" width="9.1796875" style="11" customWidth="1"/>
    <col min="5636" max="5639" width="3.7265625" style="11" customWidth="1"/>
    <col min="5640" max="5640" width="60.54296875" style="11" customWidth="1"/>
    <col min="5641" max="5641" width="9.54296875" style="11" customWidth="1"/>
    <col min="5642" max="5643" width="7.7265625" style="11" customWidth="1"/>
    <col min="5644" max="5644" width="29.7265625" style="11" customWidth="1"/>
    <col min="5645" max="5645" width="8.453125" style="11" customWidth="1"/>
    <col min="5646" max="5646" width="31.7265625" style="11" customWidth="1"/>
    <col min="5647" max="5649" width="9.1796875" style="11"/>
    <col min="5650" max="5650" width="9.1796875" style="11" customWidth="1"/>
    <col min="5651" max="5884" width="9.1796875" style="11"/>
    <col min="5885" max="5887" width="9.1796875" style="11" customWidth="1"/>
    <col min="5888" max="5890" width="4.54296875" style="11" customWidth="1"/>
    <col min="5891" max="5891" width="9.1796875" style="11" customWidth="1"/>
    <col min="5892" max="5895" width="3.7265625" style="11" customWidth="1"/>
    <col min="5896" max="5896" width="60.54296875" style="11" customWidth="1"/>
    <col min="5897" max="5897" width="9.54296875" style="11" customWidth="1"/>
    <col min="5898" max="5899" width="7.7265625" style="11" customWidth="1"/>
    <col min="5900" max="5900" width="29.7265625" style="11" customWidth="1"/>
    <col min="5901" max="5901" width="8.453125" style="11" customWidth="1"/>
    <col min="5902" max="5902" width="31.7265625" style="11" customWidth="1"/>
    <col min="5903" max="5905" width="9.1796875" style="11"/>
    <col min="5906" max="5906" width="9.1796875" style="11" customWidth="1"/>
    <col min="5907" max="6140" width="9.1796875" style="11"/>
    <col min="6141" max="6143" width="9.1796875" style="11" customWidth="1"/>
    <col min="6144" max="6146" width="4.54296875" style="11" customWidth="1"/>
    <col min="6147" max="6147" width="9.1796875" style="11" customWidth="1"/>
    <col min="6148" max="6151" width="3.7265625" style="11" customWidth="1"/>
    <col min="6152" max="6152" width="60.54296875" style="11" customWidth="1"/>
    <col min="6153" max="6153" width="9.54296875" style="11" customWidth="1"/>
    <col min="6154" max="6155" width="7.7265625" style="11" customWidth="1"/>
    <col min="6156" max="6156" width="29.7265625" style="11" customWidth="1"/>
    <col min="6157" max="6157" width="8.453125" style="11" customWidth="1"/>
    <col min="6158" max="6158" width="31.7265625" style="11" customWidth="1"/>
    <col min="6159" max="6161" width="9.1796875" style="11"/>
    <col min="6162" max="6162" width="9.1796875" style="11" customWidth="1"/>
    <col min="6163" max="6396" width="9.1796875" style="11"/>
    <col min="6397" max="6399" width="9.1796875" style="11" customWidth="1"/>
    <col min="6400" max="6402" width="4.54296875" style="11" customWidth="1"/>
    <col min="6403" max="6403" width="9.1796875" style="11" customWidth="1"/>
    <col min="6404" max="6407" width="3.7265625" style="11" customWidth="1"/>
    <col min="6408" max="6408" width="60.54296875" style="11" customWidth="1"/>
    <col min="6409" max="6409" width="9.54296875" style="11" customWidth="1"/>
    <col min="6410" max="6411" width="7.7265625" style="11" customWidth="1"/>
    <col min="6412" max="6412" width="29.7265625" style="11" customWidth="1"/>
    <col min="6413" max="6413" width="8.453125" style="11" customWidth="1"/>
    <col min="6414" max="6414" width="31.7265625" style="11" customWidth="1"/>
    <col min="6415" max="6417" width="9.1796875" style="11"/>
    <col min="6418" max="6418" width="9.1796875" style="11" customWidth="1"/>
    <col min="6419" max="6652" width="9.1796875" style="11"/>
    <col min="6653" max="6655" width="9.1796875" style="11" customWidth="1"/>
    <col min="6656" max="6658" width="4.54296875" style="11" customWidth="1"/>
    <col min="6659" max="6659" width="9.1796875" style="11" customWidth="1"/>
    <col min="6660" max="6663" width="3.7265625" style="11" customWidth="1"/>
    <col min="6664" max="6664" width="60.54296875" style="11" customWidth="1"/>
    <col min="6665" max="6665" width="9.54296875" style="11" customWidth="1"/>
    <col min="6666" max="6667" width="7.7265625" style="11" customWidth="1"/>
    <col min="6668" max="6668" width="29.7265625" style="11" customWidth="1"/>
    <col min="6669" max="6669" width="8.453125" style="11" customWidth="1"/>
    <col min="6670" max="6670" width="31.7265625" style="11" customWidth="1"/>
    <col min="6671" max="6673" width="9.1796875" style="11"/>
    <col min="6674" max="6674" width="9.1796875" style="11" customWidth="1"/>
    <col min="6675" max="6908" width="9.1796875" style="11"/>
    <col min="6909" max="6911" width="9.1796875" style="11" customWidth="1"/>
    <col min="6912" max="6914" width="4.54296875" style="11" customWidth="1"/>
    <col min="6915" max="6915" width="9.1796875" style="11" customWidth="1"/>
    <col min="6916" max="6919" width="3.7265625" style="11" customWidth="1"/>
    <col min="6920" max="6920" width="60.54296875" style="11" customWidth="1"/>
    <col min="6921" max="6921" width="9.54296875" style="11" customWidth="1"/>
    <col min="6922" max="6923" width="7.7265625" style="11" customWidth="1"/>
    <col min="6924" max="6924" width="29.7265625" style="11" customWidth="1"/>
    <col min="6925" max="6925" width="8.453125" style="11" customWidth="1"/>
    <col min="6926" max="6926" width="31.7265625" style="11" customWidth="1"/>
    <col min="6927" max="6929" width="9.1796875" style="11"/>
    <col min="6930" max="6930" width="9.1796875" style="11" customWidth="1"/>
    <col min="6931" max="7164" width="9.1796875" style="11"/>
    <col min="7165" max="7167" width="9.1796875" style="11" customWidth="1"/>
    <col min="7168" max="7170" width="4.54296875" style="11" customWidth="1"/>
    <col min="7171" max="7171" width="9.1796875" style="11" customWidth="1"/>
    <col min="7172" max="7175" width="3.7265625" style="11" customWidth="1"/>
    <col min="7176" max="7176" width="60.54296875" style="11" customWidth="1"/>
    <col min="7177" max="7177" width="9.54296875" style="11" customWidth="1"/>
    <col min="7178" max="7179" width="7.7265625" style="11" customWidth="1"/>
    <col min="7180" max="7180" width="29.7265625" style="11" customWidth="1"/>
    <col min="7181" max="7181" width="8.453125" style="11" customWidth="1"/>
    <col min="7182" max="7182" width="31.7265625" style="11" customWidth="1"/>
    <col min="7183" max="7185" width="9.1796875" style="11"/>
    <col min="7186" max="7186" width="9.1796875" style="11" customWidth="1"/>
    <col min="7187" max="7420" width="9.1796875" style="11"/>
    <col min="7421" max="7423" width="9.1796875" style="11" customWidth="1"/>
    <col min="7424" max="7426" width="4.54296875" style="11" customWidth="1"/>
    <col min="7427" max="7427" width="9.1796875" style="11" customWidth="1"/>
    <col min="7428" max="7431" width="3.7265625" style="11" customWidth="1"/>
    <col min="7432" max="7432" width="60.54296875" style="11" customWidth="1"/>
    <col min="7433" max="7433" width="9.54296875" style="11" customWidth="1"/>
    <col min="7434" max="7435" width="7.7265625" style="11" customWidth="1"/>
    <col min="7436" max="7436" width="29.7265625" style="11" customWidth="1"/>
    <col min="7437" max="7437" width="8.453125" style="11" customWidth="1"/>
    <col min="7438" max="7438" width="31.7265625" style="11" customWidth="1"/>
    <col min="7439" max="7441" width="9.1796875" style="11"/>
    <col min="7442" max="7442" width="9.1796875" style="11" customWidth="1"/>
    <col min="7443" max="7676" width="9.1796875" style="11"/>
    <col min="7677" max="7679" width="9.1796875" style="11" customWidth="1"/>
    <col min="7680" max="7682" width="4.54296875" style="11" customWidth="1"/>
    <col min="7683" max="7683" width="9.1796875" style="11" customWidth="1"/>
    <col min="7684" max="7687" width="3.7265625" style="11" customWidth="1"/>
    <col min="7688" max="7688" width="60.54296875" style="11" customWidth="1"/>
    <col min="7689" max="7689" width="9.54296875" style="11" customWidth="1"/>
    <col min="7690" max="7691" width="7.7265625" style="11" customWidth="1"/>
    <col min="7692" max="7692" width="29.7265625" style="11" customWidth="1"/>
    <col min="7693" max="7693" width="8.453125" style="11" customWidth="1"/>
    <col min="7694" max="7694" width="31.7265625" style="11" customWidth="1"/>
    <col min="7695" max="7697" width="9.1796875" style="11"/>
    <col min="7698" max="7698" width="9.1796875" style="11" customWidth="1"/>
    <col min="7699" max="7932" width="9.1796875" style="11"/>
    <col min="7933" max="7935" width="9.1796875" style="11" customWidth="1"/>
    <col min="7936" max="7938" width="4.54296875" style="11" customWidth="1"/>
    <col min="7939" max="7939" width="9.1796875" style="11" customWidth="1"/>
    <col min="7940" max="7943" width="3.7265625" style="11" customWidth="1"/>
    <col min="7944" max="7944" width="60.54296875" style="11" customWidth="1"/>
    <col min="7945" max="7945" width="9.54296875" style="11" customWidth="1"/>
    <col min="7946" max="7947" width="7.7265625" style="11" customWidth="1"/>
    <col min="7948" max="7948" width="29.7265625" style="11" customWidth="1"/>
    <col min="7949" max="7949" width="8.453125" style="11" customWidth="1"/>
    <col min="7950" max="7950" width="31.7265625" style="11" customWidth="1"/>
    <col min="7951" max="7953" width="9.1796875" style="11"/>
    <col min="7954" max="7954" width="9.1796875" style="11" customWidth="1"/>
    <col min="7955" max="8188" width="9.1796875" style="11"/>
    <col min="8189" max="8191" width="9.1796875" style="11" customWidth="1"/>
    <col min="8192" max="8194" width="4.54296875" style="11" customWidth="1"/>
    <col min="8195" max="8195" width="9.1796875" style="11" customWidth="1"/>
    <col min="8196" max="8199" width="3.7265625" style="11" customWidth="1"/>
    <col min="8200" max="8200" width="60.54296875" style="11" customWidth="1"/>
    <col min="8201" max="8201" width="9.54296875" style="11" customWidth="1"/>
    <col min="8202" max="8203" width="7.7265625" style="11" customWidth="1"/>
    <col min="8204" max="8204" width="29.7265625" style="11" customWidth="1"/>
    <col min="8205" max="8205" width="8.453125" style="11" customWidth="1"/>
    <col min="8206" max="8206" width="31.7265625" style="11" customWidth="1"/>
    <col min="8207" max="8209" width="9.1796875" style="11"/>
    <col min="8210" max="8210" width="9.1796875" style="11" customWidth="1"/>
    <col min="8211" max="8444" width="9.1796875" style="11"/>
    <col min="8445" max="8447" width="9.1796875" style="11" customWidth="1"/>
    <col min="8448" max="8450" width="4.54296875" style="11" customWidth="1"/>
    <col min="8451" max="8451" width="9.1796875" style="11" customWidth="1"/>
    <col min="8452" max="8455" width="3.7265625" style="11" customWidth="1"/>
    <col min="8456" max="8456" width="60.54296875" style="11" customWidth="1"/>
    <col min="8457" max="8457" width="9.54296875" style="11" customWidth="1"/>
    <col min="8458" max="8459" width="7.7265625" style="11" customWidth="1"/>
    <col min="8460" max="8460" width="29.7265625" style="11" customWidth="1"/>
    <col min="8461" max="8461" width="8.453125" style="11" customWidth="1"/>
    <col min="8462" max="8462" width="31.7265625" style="11" customWidth="1"/>
    <col min="8463" max="8465" width="9.1796875" style="11"/>
    <col min="8466" max="8466" width="9.1796875" style="11" customWidth="1"/>
    <col min="8467" max="8700" width="9.1796875" style="11"/>
    <col min="8701" max="8703" width="9.1796875" style="11" customWidth="1"/>
    <col min="8704" max="8706" width="4.54296875" style="11" customWidth="1"/>
    <col min="8707" max="8707" width="9.1796875" style="11" customWidth="1"/>
    <col min="8708" max="8711" width="3.7265625" style="11" customWidth="1"/>
    <col min="8712" max="8712" width="60.54296875" style="11" customWidth="1"/>
    <col min="8713" max="8713" width="9.54296875" style="11" customWidth="1"/>
    <col min="8714" max="8715" width="7.7265625" style="11" customWidth="1"/>
    <col min="8716" max="8716" width="29.7265625" style="11" customWidth="1"/>
    <col min="8717" max="8717" width="8.453125" style="11" customWidth="1"/>
    <col min="8718" max="8718" width="31.7265625" style="11" customWidth="1"/>
    <col min="8719" max="8721" width="9.1796875" style="11"/>
    <col min="8722" max="8722" width="9.1796875" style="11" customWidth="1"/>
    <col min="8723" max="8956" width="9.1796875" style="11"/>
    <col min="8957" max="8959" width="9.1796875" style="11" customWidth="1"/>
    <col min="8960" max="8962" width="4.54296875" style="11" customWidth="1"/>
    <col min="8963" max="8963" width="9.1796875" style="11" customWidth="1"/>
    <col min="8964" max="8967" width="3.7265625" style="11" customWidth="1"/>
    <col min="8968" max="8968" width="60.54296875" style="11" customWidth="1"/>
    <col min="8969" max="8969" width="9.54296875" style="11" customWidth="1"/>
    <col min="8970" max="8971" width="7.7265625" style="11" customWidth="1"/>
    <col min="8972" max="8972" width="29.7265625" style="11" customWidth="1"/>
    <col min="8973" max="8973" width="8.453125" style="11" customWidth="1"/>
    <col min="8974" max="8974" width="31.7265625" style="11" customWidth="1"/>
    <col min="8975" max="8977" width="9.1796875" style="11"/>
    <col min="8978" max="8978" width="9.1796875" style="11" customWidth="1"/>
    <col min="8979" max="9212" width="9.1796875" style="11"/>
    <col min="9213" max="9215" width="9.1796875" style="11" customWidth="1"/>
    <col min="9216" max="9218" width="4.54296875" style="11" customWidth="1"/>
    <col min="9219" max="9219" width="9.1796875" style="11" customWidth="1"/>
    <col min="9220" max="9223" width="3.7265625" style="11" customWidth="1"/>
    <col min="9224" max="9224" width="60.54296875" style="11" customWidth="1"/>
    <col min="9225" max="9225" width="9.54296875" style="11" customWidth="1"/>
    <col min="9226" max="9227" width="7.7265625" style="11" customWidth="1"/>
    <col min="9228" max="9228" width="29.7265625" style="11" customWidth="1"/>
    <col min="9229" max="9229" width="8.453125" style="11" customWidth="1"/>
    <col min="9230" max="9230" width="31.7265625" style="11" customWidth="1"/>
    <col min="9231" max="9233" width="9.1796875" style="11"/>
    <col min="9234" max="9234" width="9.1796875" style="11" customWidth="1"/>
    <col min="9235" max="9468" width="9.1796875" style="11"/>
    <col min="9469" max="9471" width="9.1796875" style="11" customWidth="1"/>
    <col min="9472" max="9474" width="4.54296875" style="11" customWidth="1"/>
    <col min="9475" max="9475" width="9.1796875" style="11" customWidth="1"/>
    <col min="9476" max="9479" width="3.7265625" style="11" customWidth="1"/>
    <col min="9480" max="9480" width="60.54296875" style="11" customWidth="1"/>
    <col min="9481" max="9481" width="9.54296875" style="11" customWidth="1"/>
    <col min="9482" max="9483" width="7.7265625" style="11" customWidth="1"/>
    <col min="9484" max="9484" width="29.7265625" style="11" customWidth="1"/>
    <col min="9485" max="9485" width="8.453125" style="11" customWidth="1"/>
    <col min="9486" max="9486" width="31.7265625" style="11" customWidth="1"/>
    <col min="9487" max="9489" width="9.1796875" style="11"/>
    <col min="9490" max="9490" width="9.1796875" style="11" customWidth="1"/>
    <col min="9491" max="9724" width="9.1796875" style="11"/>
    <col min="9725" max="9727" width="9.1796875" style="11" customWidth="1"/>
    <col min="9728" max="9730" width="4.54296875" style="11" customWidth="1"/>
    <col min="9731" max="9731" width="9.1796875" style="11" customWidth="1"/>
    <col min="9732" max="9735" width="3.7265625" style="11" customWidth="1"/>
    <col min="9736" max="9736" width="60.54296875" style="11" customWidth="1"/>
    <col min="9737" max="9737" width="9.54296875" style="11" customWidth="1"/>
    <col min="9738" max="9739" width="7.7265625" style="11" customWidth="1"/>
    <col min="9740" max="9740" width="29.7265625" style="11" customWidth="1"/>
    <col min="9741" max="9741" width="8.453125" style="11" customWidth="1"/>
    <col min="9742" max="9742" width="31.7265625" style="11" customWidth="1"/>
    <col min="9743" max="9745" width="9.1796875" style="11"/>
    <col min="9746" max="9746" width="9.1796875" style="11" customWidth="1"/>
    <col min="9747" max="9980" width="9.1796875" style="11"/>
    <col min="9981" max="9983" width="9.1796875" style="11" customWidth="1"/>
    <col min="9984" max="9986" width="4.54296875" style="11" customWidth="1"/>
    <col min="9987" max="9987" width="9.1796875" style="11" customWidth="1"/>
    <col min="9988" max="9991" width="3.7265625" style="11" customWidth="1"/>
    <col min="9992" max="9992" width="60.54296875" style="11" customWidth="1"/>
    <col min="9993" max="9993" width="9.54296875" style="11" customWidth="1"/>
    <col min="9994" max="9995" width="7.7265625" style="11" customWidth="1"/>
    <col min="9996" max="9996" width="29.7265625" style="11" customWidth="1"/>
    <col min="9997" max="9997" width="8.453125" style="11" customWidth="1"/>
    <col min="9998" max="9998" width="31.7265625" style="11" customWidth="1"/>
    <col min="9999" max="10001" width="9.1796875" style="11"/>
    <col min="10002" max="10002" width="9.1796875" style="11" customWidth="1"/>
    <col min="10003" max="10236" width="9.1796875" style="11"/>
    <col min="10237" max="10239" width="9.1796875" style="11" customWidth="1"/>
    <col min="10240" max="10242" width="4.54296875" style="11" customWidth="1"/>
    <col min="10243" max="10243" width="9.1796875" style="11" customWidth="1"/>
    <col min="10244" max="10247" width="3.7265625" style="11" customWidth="1"/>
    <col min="10248" max="10248" width="60.54296875" style="11" customWidth="1"/>
    <col min="10249" max="10249" width="9.54296875" style="11" customWidth="1"/>
    <col min="10250" max="10251" width="7.7265625" style="11" customWidth="1"/>
    <col min="10252" max="10252" width="29.7265625" style="11" customWidth="1"/>
    <col min="10253" max="10253" width="8.453125" style="11" customWidth="1"/>
    <col min="10254" max="10254" width="31.7265625" style="11" customWidth="1"/>
    <col min="10255" max="10257" width="9.1796875" style="11"/>
    <col min="10258" max="10258" width="9.1796875" style="11" customWidth="1"/>
    <col min="10259" max="10492" width="9.1796875" style="11"/>
    <col min="10493" max="10495" width="9.1796875" style="11" customWidth="1"/>
    <col min="10496" max="10498" width="4.54296875" style="11" customWidth="1"/>
    <col min="10499" max="10499" width="9.1796875" style="11" customWidth="1"/>
    <col min="10500" max="10503" width="3.7265625" style="11" customWidth="1"/>
    <col min="10504" max="10504" width="60.54296875" style="11" customWidth="1"/>
    <col min="10505" max="10505" width="9.54296875" style="11" customWidth="1"/>
    <col min="10506" max="10507" width="7.7265625" style="11" customWidth="1"/>
    <col min="10508" max="10508" width="29.7265625" style="11" customWidth="1"/>
    <col min="10509" max="10509" width="8.453125" style="11" customWidth="1"/>
    <col min="10510" max="10510" width="31.7265625" style="11" customWidth="1"/>
    <col min="10511" max="10513" width="9.1796875" style="11"/>
    <col min="10514" max="10514" width="9.1796875" style="11" customWidth="1"/>
    <col min="10515" max="10748" width="9.1796875" style="11"/>
    <col min="10749" max="10751" width="9.1796875" style="11" customWidth="1"/>
    <col min="10752" max="10754" width="4.54296875" style="11" customWidth="1"/>
    <col min="10755" max="10755" width="9.1796875" style="11" customWidth="1"/>
    <col min="10756" max="10759" width="3.7265625" style="11" customWidth="1"/>
    <col min="10760" max="10760" width="60.54296875" style="11" customWidth="1"/>
    <col min="10761" max="10761" width="9.54296875" style="11" customWidth="1"/>
    <col min="10762" max="10763" width="7.7265625" style="11" customWidth="1"/>
    <col min="10764" max="10764" width="29.7265625" style="11" customWidth="1"/>
    <col min="10765" max="10765" width="8.453125" style="11" customWidth="1"/>
    <col min="10766" max="10766" width="31.7265625" style="11" customWidth="1"/>
    <col min="10767" max="10769" width="9.1796875" style="11"/>
    <col min="10770" max="10770" width="9.1796875" style="11" customWidth="1"/>
    <col min="10771" max="11004" width="9.1796875" style="11"/>
    <col min="11005" max="11007" width="9.1796875" style="11" customWidth="1"/>
    <col min="11008" max="11010" width="4.54296875" style="11" customWidth="1"/>
    <col min="11011" max="11011" width="9.1796875" style="11" customWidth="1"/>
    <col min="11012" max="11015" width="3.7265625" style="11" customWidth="1"/>
    <col min="11016" max="11016" width="60.54296875" style="11" customWidth="1"/>
    <col min="11017" max="11017" width="9.54296875" style="11" customWidth="1"/>
    <col min="11018" max="11019" width="7.7265625" style="11" customWidth="1"/>
    <col min="11020" max="11020" width="29.7265625" style="11" customWidth="1"/>
    <col min="11021" max="11021" width="8.453125" style="11" customWidth="1"/>
    <col min="11022" max="11022" width="31.7265625" style="11" customWidth="1"/>
    <col min="11023" max="11025" width="9.1796875" style="11"/>
    <col min="11026" max="11026" width="9.1796875" style="11" customWidth="1"/>
    <col min="11027" max="11260" width="9.1796875" style="11"/>
    <col min="11261" max="11263" width="9.1796875" style="11" customWidth="1"/>
    <col min="11264" max="11266" width="4.54296875" style="11" customWidth="1"/>
    <col min="11267" max="11267" width="9.1796875" style="11" customWidth="1"/>
    <col min="11268" max="11271" width="3.7265625" style="11" customWidth="1"/>
    <col min="11272" max="11272" width="60.54296875" style="11" customWidth="1"/>
    <col min="11273" max="11273" width="9.54296875" style="11" customWidth="1"/>
    <col min="11274" max="11275" width="7.7265625" style="11" customWidth="1"/>
    <col min="11276" max="11276" width="29.7265625" style="11" customWidth="1"/>
    <col min="11277" max="11277" width="8.453125" style="11" customWidth="1"/>
    <col min="11278" max="11278" width="31.7265625" style="11" customWidth="1"/>
    <col min="11279" max="11281" width="9.1796875" style="11"/>
    <col min="11282" max="11282" width="9.1796875" style="11" customWidth="1"/>
    <col min="11283" max="11516" width="9.1796875" style="11"/>
    <col min="11517" max="11519" width="9.1796875" style="11" customWidth="1"/>
    <col min="11520" max="11522" width="4.54296875" style="11" customWidth="1"/>
    <col min="11523" max="11523" width="9.1796875" style="11" customWidth="1"/>
    <col min="11524" max="11527" width="3.7265625" style="11" customWidth="1"/>
    <col min="11528" max="11528" width="60.54296875" style="11" customWidth="1"/>
    <col min="11529" max="11529" width="9.54296875" style="11" customWidth="1"/>
    <col min="11530" max="11531" width="7.7265625" style="11" customWidth="1"/>
    <col min="11532" max="11532" width="29.7265625" style="11" customWidth="1"/>
    <col min="11533" max="11533" width="8.453125" style="11" customWidth="1"/>
    <col min="11534" max="11534" width="31.7265625" style="11" customWidth="1"/>
    <col min="11535" max="11537" width="9.1796875" style="11"/>
    <col min="11538" max="11538" width="9.1796875" style="11" customWidth="1"/>
    <col min="11539" max="11772" width="9.1796875" style="11"/>
    <col min="11773" max="11775" width="9.1796875" style="11" customWidth="1"/>
    <col min="11776" max="11778" width="4.54296875" style="11" customWidth="1"/>
    <col min="11779" max="11779" width="9.1796875" style="11" customWidth="1"/>
    <col min="11780" max="11783" width="3.7265625" style="11" customWidth="1"/>
    <col min="11784" max="11784" width="60.54296875" style="11" customWidth="1"/>
    <col min="11785" max="11785" width="9.54296875" style="11" customWidth="1"/>
    <col min="11786" max="11787" width="7.7265625" style="11" customWidth="1"/>
    <col min="11788" max="11788" width="29.7265625" style="11" customWidth="1"/>
    <col min="11789" max="11789" width="8.453125" style="11" customWidth="1"/>
    <col min="11790" max="11790" width="31.7265625" style="11" customWidth="1"/>
    <col min="11791" max="11793" width="9.1796875" style="11"/>
    <col min="11794" max="11794" width="9.1796875" style="11" customWidth="1"/>
    <col min="11795" max="12028" width="9.1796875" style="11"/>
    <col min="12029" max="12031" width="9.1796875" style="11" customWidth="1"/>
    <col min="12032" max="12034" width="4.54296875" style="11" customWidth="1"/>
    <col min="12035" max="12035" width="9.1796875" style="11" customWidth="1"/>
    <col min="12036" max="12039" width="3.7265625" style="11" customWidth="1"/>
    <col min="12040" max="12040" width="60.54296875" style="11" customWidth="1"/>
    <col min="12041" max="12041" width="9.54296875" style="11" customWidth="1"/>
    <col min="12042" max="12043" width="7.7265625" style="11" customWidth="1"/>
    <col min="12044" max="12044" width="29.7265625" style="11" customWidth="1"/>
    <col min="12045" max="12045" width="8.453125" style="11" customWidth="1"/>
    <col min="12046" max="12046" width="31.7265625" style="11" customWidth="1"/>
    <col min="12047" max="12049" width="9.1796875" style="11"/>
    <col min="12050" max="12050" width="9.1796875" style="11" customWidth="1"/>
    <col min="12051" max="12284" width="9.1796875" style="11"/>
    <col min="12285" max="12287" width="9.1796875" style="11" customWidth="1"/>
    <col min="12288" max="12290" width="4.54296875" style="11" customWidth="1"/>
    <col min="12291" max="12291" width="9.1796875" style="11" customWidth="1"/>
    <col min="12292" max="12295" width="3.7265625" style="11" customWidth="1"/>
    <col min="12296" max="12296" width="60.54296875" style="11" customWidth="1"/>
    <col min="12297" max="12297" width="9.54296875" style="11" customWidth="1"/>
    <col min="12298" max="12299" width="7.7265625" style="11" customWidth="1"/>
    <col min="12300" max="12300" width="29.7265625" style="11" customWidth="1"/>
    <col min="12301" max="12301" width="8.453125" style="11" customWidth="1"/>
    <col min="12302" max="12302" width="31.7265625" style="11" customWidth="1"/>
    <col min="12303" max="12305" width="9.1796875" style="11"/>
    <col min="12306" max="12306" width="9.1796875" style="11" customWidth="1"/>
    <col min="12307" max="12540" width="9.1796875" style="11"/>
    <col min="12541" max="12543" width="9.1796875" style="11" customWidth="1"/>
    <col min="12544" max="12546" width="4.54296875" style="11" customWidth="1"/>
    <col min="12547" max="12547" width="9.1796875" style="11" customWidth="1"/>
    <col min="12548" max="12551" width="3.7265625" style="11" customWidth="1"/>
    <col min="12552" max="12552" width="60.54296875" style="11" customWidth="1"/>
    <col min="12553" max="12553" width="9.54296875" style="11" customWidth="1"/>
    <col min="12554" max="12555" width="7.7265625" style="11" customWidth="1"/>
    <col min="12556" max="12556" width="29.7265625" style="11" customWidth="1"/>
    <col min="12557" max="12557" width="8.453125" style="11" customWidth="1"/>
    <col min="12558" max="12558" width="31.7265625" style="11" customWidth="1"/>
    <col min="12559" max="12561" width="9.1796875" style="11"/>
    <col min="12562" max="12562" width="9.1796875" style="11" customWidth="1"/>
    <col min="12563" max="12796" width="9.1796875" style="11"/>
    <col min="12797" max="12799" width="9.1796875" style="11" customWidth="1"/>
    <col min="12800" max="12802" width="4.54296875" style="11" customWidth="1"/>
    <col min="12803" max="12803" width="9.1796875" style="11" customWidth="1"/>
    <col min="12804" max="12807" width="3.7265625" style="11" customWidth="1"/>
    <col min="12808" max="12808" width="60.54296875" style="11" customWidth="1"/>
    <col min="12809" max="12809" width="9.54296875" style="11" customWidth="1"/>
    <col min="12810" max="12811" width="7.7265625" style="11" customWidth="1"/>
    <col min="12812" max="12812" width="29.7265625" style="11" customWidth="1"/>
    <col min="12813" max="12813" width="8.453125" style="11" customWidth="1"/>
    <col min="12814" max="12814" width="31.7265625" style="11" customWidth="1"/>
    <col min="12815" max="12817" width="9.1796875" style="11"/>
    <col min="12818" max="12818" width="9.1796875" style="11" customWidth="1"/>
    <col min="12819" max="13052" width="9.1796875" style="11"/>
    <col min="13053" max="13055" width="9.1796875" style="11" customWidth="1"/>
    <col min="13056" max="13058" width="4.54296875" style="11" customWidth="1"/>
    <col min="13059" max="13059" width="9.1796875" style="11" customWidth="1"/>
    <col min="13060" max="13063" width="3.7265625" style="11" customWidth="1"/>
    <col min="13064" max="13064" width="60.54296875" style="11" customWidth="1"/>
    <col min="13065" max="13065" width="9.54296875" style="11" customWidth="1"/>
    <col min="13066" max="13067" width="7.7265625" style="11" customWidth="1"/>
    <col min="13068" max="13068" width="29.7265625" style="11" customWidth="1"/>
    <col min="13069" max="13069" width="8.453125" style="11" customWidth="1"/>
    <col min="13070" max="13070" width="31.7265625" style="11" customWidth="1"/>
    <col min="13071" max="13073" width="9.1796875" style="11"/>
    <col min="13074" max="13074" width="9.1796875" style="11" customWidth="1"/>
    <col min="13075" max="13308" width="9.1796875" style="11"/>
    <col min="13309" max="13311" width="9.1796875" style="11" customWidth="1"/>
    <col min="13312" max="13314" width="4.54296875" style="11" customWidth="1"/>
    <col min="13315" max="13315" width="9.1796875" style="11" customWidth="1"/>
    <col min="13316" max="13319" width="3.7265625" style="11" customWidth="1"/>
    <col min="13320" max="13320" width="60.54296875" style="11" customWidth="1"/>
    <col min="13321" max="13321" width="9.54296875" style="11" customWidth="1"/>
    <col min="13322" max="13323" width="7.7265625" style="11" customWidth="1"/>
    <col min="13324" max="13324" width="29.7265625" style="11" customWidth="1"/>
    <col min="13325" max="13325" width="8.453125" style="11" customWidth="1"/>
    <col min="13326" max="13326" width="31.7265625" style="11" customWidth="1"/>
    <col min="13327" max="13329" width="9.1796875" style="11"/>
    <col min="13330" max="13330" width="9.1796875" style="11" customWidth="1"/>
    <col min="13331" max="13564" width="9.1796875" style="11"/>
    <col min="13565" max="13567" width="9.1796875" style="11" customWidth="1"/>
    <col min="13568" max="13570" width="4.54296875" style="11" customWidth="1"/>
    <col min="13571" max="13571" width="9.1796875" style="11" customWidth="1"/>
    <col min="13572" max="13575" width="3.7265625" style="11" customWidth="1"/>
    <col min="13576" max="13576" width="60.54296875" style="11" customWidth="1"/>
    <col min="13577" max="13577" width="9.54296875" style="11" customWidth="1"/>
    <col min="13578" max="13579" width="7.7265625" style="11" customWidth="1"/>
    <col min="13580" max="13580" width="29.7265625" style="11" customWidth="1"/>
    <col min="13581" max="13581" width="8.453125" style="11" customWidth="1"/>
    <col min="13582" max="13582" width="31.7265625" style="11" customWidth="1"/>
    <col min="13583" max="13585" width="9.1796875" style="11"/>
    <col min="13586" max="13586" width="9.1796875" style="11" customWidth="1"/>
    <col min="13587" max="13820" width="9.1796875" style="11"/>
    <col min="13821" max="13823" width="9.1796875" style="11" customWidth="1"/>
    <col min="13824" max="13826" width="4.54296875" style="11" customWidth="1"/>
    <col min="13827" max="13827" width="9.1796875" style="11" customWidth="1"/>
    <col min="13828" max="13831" width="3.7265625" style="11" customWidth="1"/>
    <col min="13832" max="13832" width="60.54296875" style="11" customWidth="1"/>
    <col min="13833" max="13833" width="9.54296875" style="11" customWidth="1"/>
    <col min="13834" max="13835" width="7.7265625" style="11" customWidth="1"/>
    <col min="13836" max="13836" width="29.7265625" style="11" customWidth="1"/>
    <col min="13837" max="13837" width="8.453125" style="11" customWidth="1"/>
    <col min="13838" max="13838" width="31.7265625" style="11" customWidth="1"/>
    <col min="13839" max="13841" width="9.1796875" style="11"/>
    <col min="13842" max="13842" width="9.1796875" style="11" customWidth="1"/>
    <col min="13843" max="14076" width="9.1796875" style="11"/>
    <col min="14077" max="14079" width="9.1796875" style="11" customWidth="1"/>
    <col min="14080" max="14082" width="4.54296875" style="11" customWidth="1"/>
    <col min="14083" max="14083" width="9.1796875" style="11" customWidth="1"/>
    <col min="14084" max="14087" width="3.7265625" style="11" customWidth="1"/>
    <col min="14088" max="14088" width="60.54296875" style="11" customWidth="1"/>
    <col min="14089" max="14089" width="9.54296875" style="11" customWidth="1"/>
    <col min="14090" max="14091" width="7.7265625" style="11" customWidth="1"/>
    <col min="14092" max="14092" width="29.7265625" style="11" customWidth="1"/>
    <col min="14093" max="14093" width="8.453125" style="11" customWidth="1"/>
    <col min="14094" max="14094" width="31.7265625" style="11" customWidth="1"/>
    <col min="14095" max="14097" width="9.1796875" style="11"/>
    <col min="14098" max="14098" width="9.1796875" style="11" customWidth="1"/>
    <col min="14099" max="14332" width="9.1796875" style="11"/>
    <col min="14333" max="14335" width="9.1796875" style="11" customWidth="1"/>
    <col min="14336" max="14338" width="4.54296875" style="11" customWidth="1"/>
    <col min="14339" max="14339" width="9.1796875" style="11" customWidth="1"/>
    <col min="14340" max="14343" width="3.7265625" style="11" customWidth="1"/>
    <col min="14344" max="14344" width="60.54296875" style="11" customWidth="1"/>
    <col min="14345" max="14345" width="9.54296875" style="11" customWidth="1"/>
    <col min="14346" max="14347" width="7.7265625" style="11" customWidth="1"/>
    <col min="14348" max="14348" width="29.7265625" style="11" customWidth="1"/>
    <col min="14349" max="14349" width="8.453125" style="11" customWidth="1"/>
    <col min="14350" max="14350" width="31.7265625" style="11" customWidth="1"/>
    <col min="14351" max="14353" width="9.1796875" style="11"/>
    <col min="14354" max="14354" width="9.1796875" style="11" customWidth="1"/>
    <col min="14355" max="14588" width="9.1796875" style="11"/>
    <col min="14589" max="14591" width="9.1796875" style="11" customWidth="1"/>
    <col min="14592" max="14594" width="4.54296875" style="11" customWidth="1"/>
    <col min="14595" max="14595" width="9.1796875" style="11" customWidth="1"/>
    <col min="14596" max="14599" width="3.7265625" style="11" customWidth="1"/>
    <col min="14600" max="14600" width="60.54296875" style="11" customWidth="1"/>
    <col min="14601" max="14601" width="9.54296875" style="11" customWidth="1"/>
    <col min="14602" max="14603" width="7.7265625" style="11" customWidth="1"/>
    <col min="14604" max="14604" width="29.7265625" style="11" customWidth="1"/>
    <col min="14605" max="14605" width="8.453125" style="11" customWidth="1"/>
    <col min="14606" max="14606" width="31.7265625" style="11" customWidth="1"/>
    <col min="14607" max="14609" width="9.1796875" style="11"/>
    <col min="14610" max="14610" width="9.1796875" style="11" customWidth="1"/>
    <col min="14611" max="14844" width="9.1796875" style="11"/>
    <col min="14845" max="14847" width="9.1796875" style="11" customWidth="1"/>
    <col min="14848" max="14850" width="4.54296875" style="11" customWidth="1"/>
    <col min="14851" max="14851" width="9.1796875" style="11" customWidth="1"/>
    <col min="14852" max="14855" width="3.7265625" style="11" customWidth="1"/>
    <col min="14856" max="14856" width="60.54296875" style="11" customWidth="1"/>
    <col min="14857" max="14857" width="9.54296875" style="11" customWidth="1"/>
    <col min="14858" max="14859" width="7.7265625" style="11" customWidth="1"/>
    <col min="14860" max="14860" width="29.7265625" style="11" customWidth="1"/>
    <col min="14861" max="14861" width="8.453125" style="11" customWidth="1"/>
    <col min="14862" max="14862" width="31.7265625" style="11" customWidth="1"/>
    <col min="14863" max="14865" width="9.1796875" style="11"/>
    <col min="14866" max="14866" width="9.1796875" style="11" customWidth="1"/>
    <col min="14867" max="15100" width="9.1796875" style="11"/>
    <col min="15101" max="15103" width="9.1796875" style="11" customWidth="1"/>
    <col min="15104" max="15106" width="4.54296875" style="11" customWidth="1"/>
    <col min="15107" max="15107" width="9.1796875" style="11" customWidth="1"/>
    <col min="15108" max="15111" width="3.7265625" style="11" customWidth="1"/>
    <col min="15112" max="15112" width="60.54296875" style="11" customWidth="1"/>
    <col min="15113" max="15113" width="9.54296875" style="11" customWidth="1"/>
    <col min="15114" max="15115" width="7.7265625" style="11" customWidth="1"/>
    <col min="15116" max="15116" width="29.7265625" style="11" customWidth="1"/>
    <col min="15117" max="15117" width="8.453125" style="11" customWidth="1"/>
    <col min="15118" max="15118" width="31.7265625" style="11" customWidth="1"/>
    <col min="15119" max="15121" width="9.1796875" style="11"/>
    <col min="15122" max="15122" width="9.1796875" style="11" customWidth="1"/>
    <col min="15123" max="15356" width="9.1796875" style="11"/>
    <col min="15357" max="15359" width="9.1796875" style="11" customWidth="1"/>
    <col min="15360" max="15362" width="4.54296875" style="11" customWidth="1"/>
    <col min="15363" max="15363" width="9.1796875" style="11" customWidth="1"/>
    <col min="15364" max="15367" width="3.7265625" style="11" customWidth="1"/>
    <col min="15368" max="15368" width="60.54296875" style="11" customWidth="1"/>
    <col min="15369" max="15369" width="9.54296875" style="11" customWidth="1"/>
    <col min="15370" max="15371" width="7.7265625" style="11" customWidth="1"/>
    <col min="15372" max="15372" width="29.7265625" style="11" customWidth="1"/>
    <col min="15373" max="15373" width="8.453125" style="11" customWidth="1"/>
    <col min="15374" max="15374" width="31.7265625" style="11" customWidth="1"/>
    <col min="15375" max="15377" width="9.1796875" style="11"/>
    <col min="15378" max="15378" width="9.1796875" style="11" customWidth="1"/>
    <col min="15379" max="15612" width="9.1796875" style="11"/>
    <col min="15613" max="15615" width="9.1796875" style="11" customWidth="1"/>
    <col min="15616" max="15618" width="4.54296875" style="11" customWidth="1"/>
    <col min="15619" max="15619" width="9.1796875" style="11" customWidth="1"/>
    <col min="15620" max="15623" width="3.7265625" style="11" customWidth="1"/>
    <col min="15624" max="15624" width="60.54296875" style="11" customWidth="1"/>
    <col min="15625" max="15625" width="9.54296875" style="11" customWidth="1"/>
    <col min="15626" max="15627" width="7.7265625" style="11" customWidth="1"/>
    <col min="15628" max="15628" width="29.7265625" style="11" customWidth="1"/>
    <col min="15629" max="15629" width="8.453125" style="11" customWidth="1"/>
    <col min="15630" max="15630" width="31.7265625" style="11" customWidth="1"/>
    <col min="15631" max="15633" width="9.1796875" style="11"/>
    <col min="15634" max="15634" width="9.1796875" style="11" customWidth="1"/>
    <col min="15635" max="15868" width="9.1796875" style="11"/>
    <col min="15869" max="15871" width="9.1796875" style="11" customWidth="1"/>
    <col min="15872" max="15874" width="4.54296875" style="11" customWidth="1"/>
    <col min="15875" max="15875" width="9.1796875" style="11" customWidth="1"/>
    <col min="15876" max="15879" width="3.7265625" style="11" customWidth="1"/>
    <col min="15880" max="15880" width="60.54296875" style="11" customWidth="1"/>
    <col min="15881" max="15881" width="9.54296875" style="11" customWidth="1"/>
    <col min="15882" max="15883" width="7.7265625" style="11" customWidth="1"/>
    <col min="15884" max="15884" width="29.7265625" style="11" customWidth="1"/>
    <col min="15885" max="15885" width="8.453125" style="11" customWidth="1"/>
    <col min="15886" max="15886" width="31.7265625" style="11" customWidth="1"/>
    <col min="15887" max="15889" width="9.1796875" style="11"/>
    <col min="15890" max="15890" width="9.1796875" style="11" customWidth="1"/>
    <col min="15891" max="16124" width="9.1796875" style="11"/>
    <col min="16125" max="16127" width="9.1796875" style="11" customWidth="1"/>
    <col min="16128" max="16130" width="4.54296875" style="11" customWidth="1"/>
    <col min="16131" max="16131" width="9.1796875" style="11" customWidth="1"/>
    <col min="16132" max="16135" width="3.7265625" style="11" customWidth="1"/>
    <col min="16136" max="16136" width="60.54296875" style="11" customWidth="1"/>
    <col min="16137" max="16137" width="9.54296875" style="11" customWidth="1"/>
    <col min="16138" max="16139" width="7.7265625" style="11" customWidth="1"/>
    <col min="16140" max="16140" width="29.7265625" style="11" customWidth="1"/>
    <col min="16141" max="16141" width="8.453125" style="11" customWidth="1"/>
    <col min="16142" max="16142" width="31.7265625" style="11" customWidth="1"/>
    <col min="16143" max="16145" width="9.1796875" style="11"/>
    <col min="16146" max="16146" width="9.1796875" style="11" customWidth="1"/>
    <col min="16147" max="16384" width="9.1796875" style="11"/>
  </cols>
  <sheetData>
    <row r="1" spans="1:48" ht="15.5" x14ac:dyDescent="0.25">
      <c r="D1" s="30" t="s">
        <v>134</v>
      </c>
      <c r="I1" s="21"/>
      <c r="J1" s="21"/>
      <c r="K1" s="21"/>
      <c r="L1" s="21"/>
      <c r="M1" s="21"/>
      <c r="N1" s="44"/>
      <c r="P1" s="44"/>
      <c r="R1" s="44"/>
      <c r="T1" s="44"/>
      <c r="V1" s="83"/>
      <c r="AB1" s="44"/>
      <c r="AC1" s="44"/>
      <c r="AD1" s="44"/>
      <c r="AE1" s="142"/>
      <c r="AF1" s="44"/>
      <c r="AG1" s="44"/>
      <c r="AH1" s="44"/>
      <c r="AI1" s="44"/>
      <c r="AJ1" s="44"/>
      <c r="AK1" s="44"/>
      <c r="AL1" s="44"/>
      <c r="AM1" s="44"/>
      <c r="AN1" s="44"/>
      <c r="AO1" s="44"/>
      <c r="AP1" s="44"/>
      <c r="AQ1" s="44"/>
    </row>
    <row r="2" spans="1:48" ht="16" thickBot="1" x14ac:dyDescent="0.3">
      <c r="D2" s="33" t="str">
        <f>LEFT(Country!B3,3)</f>
        <v>AUS</v>
      </c>
      <c r="AB2" s="63"/>
      <c r="AC2" s="63"/>
      <c r="AD2" s="63"/>
      <c r="AE2" s="63"/>
      <c r="AF2" s="63"/>
      <c r="AG2" s="63"/>
      <c r="AH2" s="64"/>
      <c r="AI2" s="65"/>
      <c r="AJ2" s="65"/>
      <c r="AK2" s="65"/>
      <c r="AL2" s="65"/>
      <c r="AM2" s="65"/>
      <c r="AN2" s="65"/>
      <c r="AO2" s="65"/>
      <c r="AP2" s="66"/>
      <c r="AQ2" s="66"/>
    </row>
    <row r="3" spans="1:48" ht="18" customHeight="1" thickBot="1" x14ac:dyDescent="0.3">
      <c r="D3" s="34"/>
      <c r="E3" s="35"/>
      <c r="F3" s="35"/>
      <c r="G3" s="35"/>
      <c r="H3" s="36"/>
      <c r="I3" s="23"/>
      <c r="J3" s="225" t="s">
        <v>60</v>
      </c>
      <c r="K3" s="226"/>
      <c r="L3" s="226"/>
      <c r="M3" s="226"/>
      <c r="N3" s="227" t="s">
        <v>188</v>
      </c>
      <c r="O3" s="227"/>
      <c r="P3" s="227"/>
      <c r="Q3" s="227"/>
      <c r="R3" s="227"/>
      <c r="S3" s="227"/>
      <c r="T3" s="227"/>
      <c r="U3" s="227"/>
      <c r="V3" s="227"/>
      <c r="W3" s="228"/>
      <c r="X3" s="221" t="s">
        <v>60</v>
      </c>
      <c r="Y3" s="222"/>
      <c r="Z3" s="222"/>
      <c r="AA3" s="223"/>
      <c r="AB3" s="212" t="s">
        <v>121</v>
      </c>
      <c r="AC3" s="213"/>
      <c r="AD3" s="213"/>
      <c r="AE3" s="213"/>
      <c r="AF3" s="213"/>
      <c r="AG3" s="213"/>
      <c r="AH3" s="213"/>
      <c r="AI3" s="213"/>
      <c r="AJ3" s="213"/>
      <c r="AK3" s="213"/>
      <c r="AL3" s="213"/>
      <c r="AM3" s="213"/>
      <c r="AN3" s="213"/>
      <c r="AO3" s="61"/>
      <c r="AP3" s="61"/>
      <c r="AQ3" s="62"/>
      <c r="AR3" s="72"/>
      <c r="AS3" s="209" t="s">
        <v>67</v>
      </c>
      <c r="AT3" s="210"/>
      <c r="AU3" s="210"/>
      <c r="AV3" s="211"/>
    </row>
    <row r="4" spans="1:48" s="42" customFormat="1" ht="117" customHeight="1" thickBot="1" x14ac:dyDescent="0.3">
      <c r="A4" s="9" t="s">
        <v>71</v>
      </c>
      <c r="B4" s="8" t="s">
        <v>8</v>
      </c>
      <c r="C4" s="9" t="s">
        <v>5</v>
      </c>
      <c r="D4" s="229" t="s">
        <v>168</v>
      </c>
      <c r="E4" s="230"/>
      <c r="F4" s="230"/>
      <c r="G4" s="230"/>
      <c r="H4" s="231"/>
      <c r="I4" s="143" t="s">
        <v>213</v>
      </c>
      <c r="J4" s="43"/>
      <c r="K4" s="43"/>
      <c r="L4" s="43"/>
      <c r="M4" s="38"/>
      <c r="N4" s="56" t="s">
        <v>61</v>
      </c>
      <c r="O4" s="37" t="s">
        <v>62</v>
      </c>
      <c r="P4" s="38" t="s">
        <v>280</v>
      </c>
      <c r="Q4" s="37" t="s">
        <v>290</v>
      </c>
      <c r="R4" s="37" t="s">
        <v>281</v>
      </c>
      <c r="S4" s="37" t="s">
        <v>282</v>
      </c>
      <c r="T4" s="37" t="s">
        <v>196</v>
      </c>
      <c r="U4" s="37" t="s">
        <v>283</v>
      </c>
      <c r="V4" s="94" t="s">
        <v>284</v>
      </c>
      <c r="W4" s="39" t="s">
        <v>285</v>
      </c>
      <c r="X4" s="41"/>
      <c r="Y4" s="38"/>
      <c r="Z4" s="38"/>
      <c r="AA4" s="40"/>
      <c r="AB4" s="46" t="s">
        <v>63</v>
      </c>
      <c r="AC4" s="45" t="s">
        <v>64</v>
      </c>
      <c r="AD4" s="45" t="s">
        <v>286</v>
      </c>
      <c r="AE4" s="37" t="s">
        <v>282</v>
      </c>
      <c r="AF4" s="67" t="s">
        <v>287</v>
      </c>
      <c r="AG4" s="37" t="s">
        <v>122</v>
      </c>
      <c r="AH4" s="37" t="s">
        <v>283</v>
      </c>
      <c r="AI4" s="37" t="s">
        <v>281</v>
      </c>
      <c r="AJ4" s="37" t="s">
        <v>282</v>
      </c>
      <c r="AK4" s="67" t="s">
        <v>288</v>
      </c>
      <c r="AL4" s="37" t="s">
        <v>122</v>
      </c>
      <c r="AM4" s="37" t="s">
        <v>283</v>
      </c>
      <c r="AN4" s="45" t="s">
        <v>289</v>
      </c>
      <c r="AO4" s="45" t="s">
        <v>65</v>
      </c>
      <c r="AP4" s="37" t="s">
        <v>66</v>
      </c>
      <c r="AQ4" s="68" t="s">
        <v>123</v>
      </c>
      <c r="AR4" s="73"/>
      <c r="AS4" s="56"/>
      <c r="AT4" s="78"/>
      <c r="AU4" s="69"/>
      <c r="AV4" s="70"/>
    </row>
    <row r="5" spans="1:48" ht="246" customHeight="1" x14ac:dyDescent="0.25">
      <c r="A5" s="12"/>
      <c r="C5" s="12"/>
      <c r="D5" s="216" t="s">
        <v>169</v>
      </c>
      <c r="E5" s="217"/>
      <c r="F5" s="217"/>
      <c r="G5" s="217"/>
      <c r="H5" s="218"/>
      <c r="I5" s="139" t="s">
        <v>297</v>
      </c>
      <c r="J5" s="174"/>
      <c r="K5" s="175"/>
      <c r="L5" s="175"/>
      <c r="M5" s="176"/>
      <c r="N5" s="177"/>
      <c r="O5" s="138"/>
      <c r="P5" s="95"/>
      <c r="Q5" s="95"/>
      <c r="R5" s="95"/>
      <c r="S5" s="95"/>
      <c r="T5" s="95"/>
      <c r="U5" s="95"/>
      <c r="V5" s="96"/>
      <c r="W5" s="97"/>
      <c r="X5" s="178"/>
      <c r="Y5" s="96"/>
      <c r="Z5" s="96"/>
      <c r="AA5" s="179"/>
      <c r="AB5" s="162"/>
      <c r="AC5" s="163"/>
      <c r="AD5" s="99"/>
      <c r="AE5" s="98"/>
      <c r="AF5" s="98"/>
      <c r="AG5" s="98"/>
      <c r="AH5" s="100"/>
      <c r="AI5" s="98"/>
      <c r="AJ5" s="101"/>
      <c r="AK5" s="102"/>
      <c r="AL5" s="98"/>
      <c r="AM5" s="98"/>
      <c r="AN5" s="98"/>
      <c r="AO5" s="98"/>
      <c r="AP5" s="99"/>
      <c r="AQ5" s="132"/>
      <c r="AR5" s="48"/>
      <c r="AS5" s="34"/>
      <c r="AT5" s="51"/>
      <c r="AU5" s="51"/>
      <c r="AV5" s="52"/>
    </row>
    <row r="6" spans="1:48" ht="55.5" customHeight="1" x14ac:dyDescent="0.25">
      <c r="A6" s="76" t="str">
        <f>IF(E6&lt;&gt;"",MID(E6,FIND("(Q",E6)+1,7),MID(F6,FIND("(Q",F6)+1,7))</f>
        <v>Q6.1.01</v>
      </c>
      <c r="B6" s="76" t="s">
        <v>125</v>
      </c>
      <c r="C6" s="77"/>
      <c r="D6" s="20"/>
      <c r="E6" s="214" t="s">
        <v>135</v>
      </c>
      <c r="F6" s="214"/>
      <c r="G6" s="214"/>
      <c r="H6" s="215"/>
      <c r="I6" s="144" t="s">
        <v>137</v>
      </c>
      <c r="J6" s="180"/>
      <c r="K6" s="181"/>
      <c r="L6" s="181"/>
      <c r="M6" s="182"/>
      <c r="N6" s="183"/>
      <c r="O6" s="145" t="s">
        <v>279</v>
      </c>
      <c r="P6" s="103"/>
      <c r="Q6" s="103"/>
      <c r="R6" s="103"/>
      <c r="S6" s="103"/>
      <c r="T6" s="103"/>
      <c r="U6" s="103"/>
      <c r="V6" s="111" t="str">
        <f>IF(AND(T6="",R6="",P6="",N6=""),"",IF(AND(T6="",R6="", P6=""),N6,IF(AND(T6="", R6="",P6&lt;&gt;""),P6,IF(AND(T6="",R6&lt;&gt;""),R6,T6))))</f>
        <v/>
      </c>
      <c r="W6" s="104"/>
      <c r="X6" s="184"/>
      <c r="Y6" s="123"/>
      <c r="Z6" s="123"/>
      <c r="AA6" s="135"/>
      <c r="AB6" s="112"/>
      <c r="AC6" s="114"/>
      <c r="AD6" s="106"/>
      <c r="AE6" s="105"/>
      <c r="AF6" s="113" t="str">
        <f>IF(AND(AD6="",AB6=""),"",IF(AND(AD6="",AB6&lt;&gt;""),AB6,IF(AND(AD6="",AB6&lt;&gt;""),AB6,AD6)))</f>
        <v/>
      </c>
      <c r="AG6" s="105"/>
      <c r="AH6" s="108"/>
      <c r="AI6" s="105"/>
      <c r="AJ6" s="109"/>
      <c r="AK6" s="110" t="str">
        <f t="shared" ref="AK6:AK8" si="0">IF(AND(AI6="",AG6="",AF6=""),"",IF(AND(AI6="",AG6=""),AF6,IF(AND(AI6="",AG6&lt;&gt;""),AG6,IF(AND(AI6="",AG6&lt;&gt;""),AG6,AI6))))</f>
        <v/>
      </c>
      <c r="AL6" s="105"/>
      <c r="AM6" s="105"/>
      <c r="AN6" s="105"/>
      <c r="AO6" s="105"/>
      <c r="AP6" s="106" t="str">
        <f t="shared" ref="AP6:AP9" si="1">IF(AND(AN6="",AL6="",AK6=""),".",IF(AND(AN6="",AL6=""),AK6,IF(AND(AN6="",AL6&lt;&gt;""),AL6,IF(AND(AN6="",AL6&lt;&gt;""),AL6,AN6))))</f>
        <v>.</v>
      </c>
      <c r="AQ6" s="133"/>
      <c r="AR6" s="2"/>
      <c r="AS6" s="74"/>
      <c r="AT6" s="79"/>
      <c r="AU6" s="79"/>
      <c r="AV6" s="48"/>
    </row>
    <row r="7" spans="1:48" ht="52.5" customHeight="1" x14ac:dyDescent="0.25">
      <c r="A7" s="76" t="str">
        <f>IF(E7&lt;&gt;"",MID(E7,FIND("(Q",E7)+1,7),MID(F7,FIND("(Q",F7)+1,7))</f>
        <v>Q6.1.02</v>
      </c>
      <c r="B7" s="76" t="s">
        <v>125</v>
      </c>
      <c r="C7" s="77"/>
      <c r="D7" s="20"/>
      <c r="E7" s="214" t="s">
        <v>136</v>
      </c>
      <c r="F7" s="214"/>
      <c r="G7" s="214"/>
      <c r="H7" s="215"/>
      <c r="I7" s="140" t="s">
        <v>138</v>
      </c>
      <c r="J7" s="180"/>
      <c r="K7" s="181"/>
      <c r="L7" s="181"/>
      <c r="M7" s="182"/>
      <c r="N7" s="183"/>
      <c r="O7" s="145" t="s">
        <v>279</v>
      </c>
      <c r="P7" s="103"/>
      <c r="Q7" s="103"/>
      <c r="R7" s="103"/>
      <c r="S7" s="103"/>
      <c r="T7" s="103"/>
      <c r="U7" s="103"/>
      <c r="V7" s="111" t="str">
        <f t="shared" ref="V7:V50" si="2">IF(AND(T7="",R7="",P7="",N7=""),"",IF(AND(T7="",R7="", P7=""),N7,IF(AND(T7="", R7="",P7&lt;&gt;""),P7,IF(AND(T7="",R7&lt;&gt;""),R7,T7))))</f>
        <v/>
      </c>
      <c r="W7" s="104"/>
      <c r="X7" s="184"/>
      <c r="Y7" s="123"/>
      <c r="Z7" s="123"/>
      <c r="AA7" s="135"/>
      <c r="AB7" s="112"/>
      <c r="AC7" s="114"/>
      <c r="AD7" s="106"/>
      <c r="AE7" s="105"/>
      <c r="AF7" s="113" t="str">
        <f t="shared" ref="AF7:AF8" si="3">IF(AND(AD7="",AB7=""),"",IF(AND(AD7="",AB7&lt;&gt;""),AB7,IF(AND(AD7="",AB7&lt;&gt;""),AB7,AD7)))</f>
        <v/>
      </c>
      <c r="AG7" s="105"/>
      <c r="AH7" s="108"/>
      <c r="AI7" s="105"/>
      <c r="AJ7" s="109"/>
      <c r="AK7" s="110" t="str">
        <f t="shared" si="0"/>
        <v/>
      </c>
      <c r="AL7" s="105"/>
      <c r="AM7" s="105"/>
      <c r="AN7" s="105"/>
      <c r="AO7" s="105"/>
      <c r="AP7" s="106" t="str">
        <f t="shared" si="1"/>
        <v>.</v>
      </c>
      <c r="AQ7" s="133"/>
      <c r="AR7" s="2"/>
      <c r="AS7" s="74"/>
      <c r="AT7" s="79"/>
      <c r="AU7" s="79"/>
      <c r="AV7" s="48"/>
    </row>
    <row r="8" spans="1:48" ht="52.5" customHeight="1" x14ac:dyDescent="0.25">
      <c r="A8" s="76" t="str">
        <f>IF(E8&lt;&gt;"",MID(E8,FIND("(Q",E8)+1,7),MID(F8,FIND("(Q",F8)+1,7))</f>
        <v>Q6.1.03</v>
      </c>
      <c r="B8" s="76" t="s">
        <v>125</v>
      </c>
      <c r="C8" s="77"/>
      <c r="D8" s="20"/>
      <c r="E8" s="232" t="s">
        <v>193</v>
      </c>
      <c r="F8" s="232"/>
      <c r="G8" s="232"/>
      <c r="H8" s="233"/>
      <c r="I8" s="141" t="s">
        <v>189</v>
      </c>
      <c r="J8" s="180"/>
      <c r="K8" s="181"/>
      <c r="L8" s="181"/>
      <c r="M8" s="182"/>
      <c r="N8" s="183"/>
      <c r="O8" s="145"/>
      <c r="P8" s="103"/>
      <c r="Q8" s="103"/>
      <c r="R8" s="103"/>
      <c r="S8" s="103"/>
      <c r="T8" s="103"/>
      <c r="U8" s="103"/>
      <c r="V8" s="111" t="str">
        <f t="shared" si="2"/>
        <v/>
      </c>
      <c r="W8" s="104"/>
      <c r="X8" s="184"/>
      <c r="Y8" s="123"/>
      <c r="Z8" s="123"/>
      <c r="AA8" s="135"/>
      <c r="AB8" s="112"/>
      <c r="AC8" s="114"/>
      <c r="AD8" s="106"/>
      <c r="AE8" s="105"/>
      <c r="AF8" s="113" t="str">
        <f t="shared" si="3"/>
        <v/>
      </c>
      <c r="AG8" s="105"/>
      <c r="AH8" s="108"/>
      <c r="AI8" s="105"/>
      <c r="AJ8" s="109"/>
      <c r="AK8" s="110" t="str">
        <f t="shared" si="0"/>
        <v/>
      </c>
      <c r="AL8" s="105"/>
      <c r="AM8" s="105"/>
      <c r="AN8" s="105"/>
      <c r="AO8" s="105"/>
      <c r="AP8" s="106" t="str">
        <f t="shared" si="1"/>
        <v>.</v>
      </c>
      <c r="AQ8" s="133"/>
      <c r="AR8" s="2"/>
      <c r="AS8" s="74"/>
      <c r="AT8" s="79"/>
      <c r="AU8" s="79"/>
      <c r="AV8" s="48"/>
    </row>
    <row r="9" spans="1:48" ht="52.5" customHeight="1" x14ac:dyDescent="0.25">
      <c r="A9" s="76" t="str">
        <f>IF(E9&lt;&gt;"",MID(E9,FIND("(Q",E9)+1,8),MID(F9,FIND("(Q",F9)+1,8))</f>
        <v>Q6.1.03a</v>
      </c>
      <c r="B9" s="76" t="s">
        <v>125</v>
      </c>
      <c r="C9" s="77"/>
      <c r="D9" s="20"/>
      <c r="E9" s="214" t="s">
        <v>194</v>
      </c>
      <c r="F9" s="214"/>
      <c r="G9" s="214"/>
      <c r="H9" s="215"/>
      <c r="I9" s="140"/>
      <c r="J9" s="180"/>
      <c r="K9" s="181"/>
      <c r="L9" s="181"/>
      <c r="M9" s="182"/>
      <c r="N9" s="183"/>
      <c r="O9" s="145"/>
      <c r="P9" s="103"/>
      <c r="Q9" s="103"/>
      <c r="R9" s="103"/>
      <c r="S9" s="103"/>
      <c r="T9" s="103"/>
      <c r="U9" s="103"/>
      <c r="V9" s="111" t="str">
        <f t="shared" si="2"/>
        <v/>
      </c>
      <c r="W9" s="104"/>
      <c r="X9" s="184"/>
      <c r="Y9" s="123"/>
      <c r="Z9" s="123"/>
      <c r="AA9" s="135"/>
      <c r="AB9" s="112"/>
      <c r="AC9" s="114"/>
      <c r="AD9" s="106"/>
      <c r="AE9" s="105"/>
      <c r="AF9" s="113"/>
      <c r="AG9" s="105"/>
      <c r="AH9" s="108"/>
      <c r="AI9" s="105"/>
      <c r="AJ9" s="109"/>
      <c r="AK9" s="110"/>
      <c r="AL9" s="105"/>
      <c r="AM9" s="105"/>
      <c r="AN9" s="105"/>
      <c r="AO9" s="105"/>
      <c r="AP9" s="106" t="str">
        <f t="shared" si="1"/>
        <v>.</v>
      </c>
      <c r="AQ9" s="133"/>
      <c r="AR9" s="2"/>
      <c r="AS9" s="74"/>
      <c r="AT9" s="79"/>
      <c r="AU9" s="79"/>
      <c r="AV9" s="48"/>
    </row>
    <row r="10" spans="1:48" ht="138" customHeight="1" x14ac:dyDescent="0.25">
      <c r="A10" s="76" t="str">
        <f>IF(E10&lt;&gt;"",MID(E10,FIND("(Q",E10)+1,6),MID(F10,FIND("(Q",F10)+1,7))</f>
        <v>Q6.1.1</v>
      </c>
      <c r="B10" s="76" t="s">
        <v>11</v>
      </c>
      <c r="C10" s="76" t="s">
        <v>124</v>
      </c>
      <c r="D10" s="13" t="s">
        <v>0</v>
      </c>
      <c r="E10" s="232" t="s">
        <v>140</v>
      </c>
      <c r="F10" s="232"/>
      <c r="G10" s="232"/>
      <c r="H10" s="233"/>
      <c r="I10" s="146" t="s">
        <v>174</v>
      </c>
      <c r="J10" s="185"/>
      <c r="K10" s="186"/>
      <c r="L10" s="186"/>
      <c r="M10" s="187"/>
      <c r="N10" s="188" t="s">
        <v>85</v>
      </c>
      <c r="O10" s="145" t="str">
        <f t="shared" ref="O10:O50" si="4">IF(OR(B10="NI",B10="N"),"New question introduced in 2023 - Please answer this question for the year of the previous update in Column P",IF(B10="EC","Small changes were made to the question. Take extra care when validating the response in Column N. If necessary, please change your answer in Column P",""))</f>
        <v>Small changes were made to the question. Take extra care when validating the response in Column N. If necessary, please change your answer in Column P</v>
      </c>
      <c r="P10" s="145"/>
      <c r="Q10" s="111"/>
      <c r="R10" s="145"/>
      <c r="S10" s="111"/>
      <c r="T10" s="145"/>
      <c r="U10" s="111"/>
      <c r="V10" s="111" t="str">
        <f t="shared" si="2"/>
        <v>dual ownership</v>
      </c>
      <c r="W10" s="104"/>
      <c r="X10" s="184"/>
      <c r="Y10" s="123"/>
      <c r="Z10" s="123"/>
      <c r="AA10" s="135"/>
      <c r="AB10" s="112"/>
      <c r="AC10" s="107"/>
      <c r="AD10" s="108"/>
      <c r="AE10" s="113"/>
      <c r="AF10" s="113" t="str">
        <f>IF(AND(AD10="",AB10=""),"",IF(AND(AD10="",AB10&lt;&gt;""),AB10,IF(AND(AD10="",AB10&lt;&gt;""),AB10,AD10)))</f>
        <v/>
      </c>
      <c r="AG10" s="113"/>
      <c r="AH10" s="108"/>
      <c r="AI10" s="105"/>
      <c r="AJ10" s="109"/>
      <c r="AK10" s="110" t="str">
        <f>IF(AND(AI10="",AG10="",AF10=""),"",IF(AND(AI10="",AG10=""),AF10,IF(AND(AI10="",AG10&lt;&gt;""),AG10,IF(AND(AI10="",AG10&lt;&gt;""),AG10,AI10))))</f>
        <v/>
      </c>
      <c r="AL10" s="105"/>
      <c r="AM10" s="113"/>
      <c r="AN10" s="105"/>
      <c r="AO10" s="113"/>
      <c r="AP10" s="106" t="str">
        <f>IF(AND(AN10="",AL10="",AK10=""),".",IF(AND(AN10="",AL10=""),AK10,IF(AND(AN10="",AL10&lt;&gt;""),AL10,IF(AND(AN10="",AL10&lt;&gt;""),AL10,AN10))))</f>
        <v>.</v>
      </c>
      <c r="AQ10" s="133"/>
      <c r="AR10" s="2"/>
      <c r="AS10" s="74"/>
      <c r="AT10" s="79"/>
      <c r="AU10" s="79"/>
      <c r="AV10" s="48"/>
    </row>
    <row r="11" spans="1:48" ht="85.5" customHeight="1" x14ac:dyDescent="0.25">
      <c r="A11" s="76" t="str">
        <f t="shared" ref="A11:A26" si="5">IF(E11&lt;&gt;"",MID(E11,FIND("(Q",E11)+1,6),MID(F11,FIND("(Q",F11)+1,7))</f>
        <v>Q6.1.2</v>
      </c>
      <c r="B11" s="76" t="s">
        <v>11</v>
      </c>
      <c r="C11" s="76" t="s">
        <v>68</v>
      </c>
      <c r="D11" s="13"/>
      <c r="E11" s="219" t="s">
        <v>141</v>
      </c>
      <c r="F11" s="219"/>
      <c r="G11" s="219"/>
      <c r="H11" s="220"/>
      <c r="I11" s="147" t="s">
        <v>175</v>
      </c>
      <c r="J11" s="180"/>
      <c r="K11" s="181"/>
      <c r="L11" s="181"/>
      <c r="M11" s="182"/>
      <c r="N11" s="183" t="s">
        <v>305</v>
      </c>
      <c r="O11" s="145" t="str">
        <f t="shared" si="4"/>
        <v>Small changes were made to the question. Take extra care when validating the response in Column N. If necessary, please change your answer in Column P</v>
      </c>
      <c r="P11" s="145"/>
      <c r="Q11" s="111"/>
      <c r="R11" s="145"/>
      <c r="S11" s="111"/>
      <c r="T11" s="145"/>
      <c r="U11" s="111"/>
      <c r="V11" s="111" t="str">
        <f t="shared" si="2"/>
        <v>yes( in some sectors)</v>
      </c>
      <c r="W11" s="104"/>
      <c r="X11" s="184"/>
      <c r="Y11" s="123"/>
      <c r="Z11" s="123"/>
      <c r="AA11" s="135"/>
      <c r="AB11" s="112"/>
      <c r="AC11" s="107"/>
      <c r="AD11" s="108"/>
      <c r="AE11" s="113"/>
      <c r="AF11" s="113" t="str">
        <f t="shared" ref="AF11:AF50" si="6">IF(AND(AD11="",AB11=""),"",IF(AND(AD11="",AB11&lt;&gt;""),AB11,IF(AND(AD11="",AB11&lt;&gt;""),AB11,AD11)))</f>
        <v/>
      </c>
      <c r="AG11" s="113"/>
      <c r="AH11" s="108"/>
      <c r="AI11" s="105"/>
      <c r="AJ11" s="109"/>
      <c r="AK11" s="115" t="str">
        <f t="shared" ref="AK11:AK50" si="7">IF(AND(AI11="",AG11="",AF11=""),"",IF(AND(AI11="",AG11=""),AF11,IF(AND(AI11="",AG11&lt;&gt;""),AG11,IF(AND(AI11="",AG11&lt;&gt;""),AG11,AI11))))</f>
        <v/>
      </c>
      <c r="AL11" s="105"/>
      <c r="AM11" s="105"/>
      <c r="AN11" s="105"/>
      <c r="AO11" s="105"/>
      <c r="AP11" s="106" t="str">
        <f t="shared" ref="AP11:AP50" si="8">IF(AND(AN11="",AL11="",AK11=""),".",IF(AND(AN11="",AL11=""),AK11,IF(AND(AN11="",AL11&lt;&gt;""),AL11,IF(AND(AN11="",AL11&lt;&gt;""),AL11,AN11))))</f>
        <v>.</v>
      </c>
      <c r="AQ11" s="133"/>
      <c r="AR11" s="2"/>
      <c r="AS11" s="74"/>
      <c r="AT11" s="79"/>
      <c r="AU11" s="79"/>
      <c r="AV11" s="48"/>
    </row>
    <row r="12" spans="1:48" ht="50.25" customHeight="1" x14ac:dyDescent="0.25">
      <c r="A12" s="76" t="str">
        <f t="shared" si="5"/>
        <v>Q6.1.2a</v>
      </c>
      <c r="B12" s="76" t="s">
        <v>15</v>
      </c>
      <c r="C12" s="76"/>
      <c r="D12" s="13"/>
      <c r="E12" s="148"/>
      <c r="F12" s="206" t="s">
        <v>98</v>
      </c>
      <c r="G12" s="206"/>
      <c r="H12" s="204"/>
      <c r="I12" s="149"/>
      <c r="J12" s="180"/>
      <c r="K12" s="181"/>
      <c r="L12" s="181"/>
      <c r="M12" s="182"/>
      <c r="N12" s="183" t="s">
        <v>0</v>
      </c>
      <c r="O12" s="145" t="str">
        <f t="shared" si="4"/>
        <v/>
      </c>
      <c r="P12" s="145"/>
      <c r="Q12" s="111"/>
      <c r="R12" s="145"/>
      <c r="S12" s="111"/>
      <c r="T12" s="145"/>
      <c r="U12" s="111"/>
      <c r="V12" s="111" t="str">
        <f t="shared" si="2"/>
        <v/>
      </c>
      <c r="W12" s="104"/>
      <c r="X12" s="184"/>
      <c r="Y12" s="123"/>
      <c r="Z12" s="123"/>
      <c r="AA12" s="135"/>
      <c r="AB12" s="112"/>
      <c r="AC12" s="107"/>
      <c r="AD12" s="108"/>
      <c r="AE12" s="113"/>
      <c r="AF12" s="113" t="str">
        <f t="shared" si="6"/>
        <v/>
      </c>
      <c r="AG12" s="113"/>
      <c r="AH12" s="113"/>
      <c r="AI12" s="105"/>
      <c r="AJ12" s="109"/>
      <c r="AK12" s="115" t="str">
        <f t="shared" si="7"/>
        <v/>
      </c>
      <c r="AL12" s="105"/>
      <c r="AM12" s="105"/>
      <c r="AN12" s="105"/>
      <c r="AO12" s="105"/>
      <c r="AP12" s="106" t="str">
        <f t="shared" si="8"/>
        <v>.</v>
      </c>
      <c r="AQ12" s="133"/>
      <c r="AR12" s="2"/>
      <c r="AS12" s="74"/>
      <c r="AT12" s="79"/>
      <c r="AU12" s="79"/>
      <c r="AV12" s="48"/>
    </row>
    <row r="13" spans="1:48" ht="168.75" customHeight="1" x14ac:dyDescent="0.25">
      <c r="A13" s="76" t="str">
        <f t="shared" si="5"/>
        <v>Q6.1.3</v>
      </c>
      <c r="B13" s="76" t="s">
        <v>10</v>
      </c>
      <c r="C13" s="76"/>
      <c r="D13" s="13"/>
      <c r="E13" s="205" t="s">
        <v>142</v>
      </c>
      <c r="F13" s="205"/>
      <c r="G13" s="205"/>
      <c r="H13" s="202"/>
      <c r="I13" s="147" t="s">
        <v>176</v>
      </c>
      <c r="J13" s="180"/>
      <c r="K13" s="181"/>
      <c r="L13" s="181"/>
      <c r="M13" s="182"/>
      <c r="N13" s="183" t="s">
        <v>0</v>
      </c>
      <c r="O13" s="145" t="str">
        <f t="shared" si="4"/>
        <v>New question introduced in 2023 - Please answer this question for the year of the previous update in Column P</v>
      </c>
      <c r="P13" s="145"/>
      <c r="Q13" s="111"/>
      <c r="R13" s="145"/>
      <c r="S13" s="111"/>
      <c r="T13" s="145"/>
      <c r="U13" s="111"/>
      <c r="V13" s="111" t="str">
        <f t="shared" si="2"/>
        <v/>
      </c>
      <c r="W13" s="104"/>
      <c r="X13" s="184"/>
      <c r="Y13" s="123"/>
      <c r="Z13" s="123"/>
      <c r="AA13" s="135"/>
      <c r="AB13" s="112"/>
      <c r="AC13" s="107"/>
      <c r="AD13" s="108"/>
      <c r="AE13" s="113"/>
      <c r="AF13" s="113" t="str">
        <f t="shared" si="6"/>
        <v/>
      </c>
      <c r="AG13" s="113"/>
      <c r="AH13" s="113"/>
      <c r="AI13" s="105"/>
      <c r="AJ13" s="113"/>
      <c r="AK13" s="115" t="str">
        <f t="shared" si="7"/>
        <v/>
      </c>
      <c r="AL13" s="105"/>
      <c r="AM13" s="105"/>
      <c r="AN13" s="105"/>
      <c r="AO13" s="105"/>
      <c r="AP13" s="106" t="str">
        <f t="shared" si="8"/>
        <v>.</v>
      </c>
      <c r="AQ13" s="133"/>
      <c r="AR13" s="2"/>
      <c r="AS13" s="74"/>
      <c r="AT13" s="79"/>
      <c r="AU13" s="79"/>
      <c r="AV13" s="48"/>
    </row>
    <row r="14" spans="1:48" ht="41.25" customHeight="1" x14ac:dyDescent="0.25">
      <c r="A14" s="76" t="str">
        <f t="shared" si="5"/>
        <v>Q6.1.3a</v>
      </c>
      <c r="B14" s="76" t="s">
        <v>15</v>
      </c>
      <c r="C14" s="76"/>
      <c r="D14" s="13"/>
      <c r="E14" s="172"/>
      <c r="F14" s="206" t="s">
        <v>139</v>
      </c>
      <c r="G14" s="206"/>
      <c r="H14" s="204"/>
      <c r="I14" s="147"/>
      <c r="J14" s="180"/>
      <c r="K14" s="181"/>
      <c r="L14" s="181"/>
      <c r="M14" s="182"/>
      <c r="N14" s="183" t="s">
        <v>0</v>
      </c>
      <c r="O14" s="145" t="str">
        <f t="shared" si="4"/>
        <v/>
      </c>
      <c r="P14" s="145"/>
      <c r="Q14" s="111"/>
      <c r="R14" s="145"/>
      <c r="S14" s="111"/>
      <c r="T14" s="145"/>
      <c r="U14" s="111"/>
      <c r="V14" s="111" t="str">
        <f t="shared" si="2"/>
        <v/>
      </c>
      <c r="W14" s="104"/>
      <c r="X14" s="184"/>
      <c r="Y14" s="123"/>
      <c r="Z14" s="123"/>
      <c r="AA14" s="135"/>
      <c r="AB14" s="112"/>
      <c r="AC14" s="107"/>
      <c r="AD14" s="108"/>
      <c r="AE14" s="113"/>
      <c r="AF14" s="113" t="str">
        <f t="shared" si="6"/>
        <v/>
      </c>
      <c r="AG14" s="113"/>
      <c r="AH14" s="113"/>
      <c r="AI14" s="105"/>
      <c r="AJ14" s="109"/>
      <c r="AK14" s="115" t="str">
        <f t="shared" si="7"/>
        <v/>
      </c>
      <c r="AL14" s="105"/>
      <c r="AM14" s="105"/>
      <c r="AN14" s="116"/>
      <c r="AO14" s="105"/>
      <c r="AP14" s="106" t="str">
        <f t="shared" si="8"/>
        <v>.</v>
      </c>
      <c r="AQ14" s="116"/>
      <c r="AR14" s="81"/>
      <c r="AS14" s="74"/>
      <c r="AT14" s="79"/>
      <c r="AU14" s="79"/>
      <c r="AV14" s="48"/>
    </row>
    <row r="15" spans="1:48" ht="45" customHeight="1" x14ac:dyDescent="0.25">
      <c r="A15" s="76" t="str">
        <f t="shared" si="5"/>
        <v>Q6.1.3b</v>
      </c>
      <c r="B15" s="76" t="s">
        <v>10</v>
      </c>
      <c r="C15" s="76"/>
      <c r="D15" s="13"/>
      <c r="E15" s="172"/>
      <c r="F15" s="201" t="s">
        <v>99</v>
      </c>
      <c r="G15" s="201"/>
      <c r="H15" s="202"/>
      <c r="I15" s="147" t="s">
        <v>299</v>
      </c>
      <c r="J15" s="180"/>
      <c r="K15" s="181"/>
      <c r="L15" s="181"/>
      <c r="M15" s="182"/>
      <c r="N15" s="183" t="s">
        <v>0</v>
      </c>
      <c r="O15" s="145" t="str">
        <f t="shared" si="4"/>
        <v>New question introduced in 2023 - Please answer this question for the year of the previous update in Column P</v>
      </c>
      <c r="P15" s="145"/>
      <c r="Q15" s="111"/>
      <c r="R15" s="145"/>
      <c r="S15" s="111"/>
      <c r="T15" s="145"/>
      <c r="U15" s="111"/>
      <c r="V15" s="111" t="str">
        <f t="shared" si="2"/>
        <v/>
      </c>
      <c r="W15" s="104"/>
      <c r="X15" s="184"/>
      <c r="Y15" s="123"/>
      <c r="Z15" s="123"/>
      <c r="AA15" s="135"/>
      <c r="AB15" s="112"/>
      <c r="AC15" s="107"/>
      <c r="AD15" s="108"/>
      <c r="AE15" s="113"/>
      <c r="AF15" s="113" t="str">
        <f t="shared" si="6"/>
        <v/>
      </c>
      <c r="AG15" s="113"/>
      <c r="AH15" s="113"/>
      <c r="AI15" s="105"/>
      <c r="AJ15" s="109"/>
      <c r="AK15" s="115" t="str">
        <f t="shared" si="7"/>
        <v/>
      </c>
      <c r="AL15" s="105"/>
      <c r="AM15" s="105"/>
      <c r="AN15" s="105"/>
      <c r="AO15" s="105"/>
      <c r="AP15" s="106" t="str">
        <f t="shared" si="8"/>
        <v>.</v>
      </c>
      <c r="AQ15" s="133"/>
      <c r="AR15" s="2"/>
      <c r="AS15" s="74"/>
      <c r="AT15" s="79"/>
      <c r="AU15" s="79"/>
      <c r="AV15" s="48"/>
    </row>
    <row r="16" spans="1:48" ht="42" customHeight="1" x14ac:dyDescent="0.25">
      <c r="A16" s="76" t="str">
        <f t="shared" si="5"/>
        <v>Q6.1.4</v>
      </c>
      <c r="B16" s="76" t="s">
        <v>10</v>
      </c>
      <c r="C16" s="76"/>
      <c r="D16" s="13"/>
      <c r="E16" s="205" t="s">
        <v>143</v>
      </c>
      <c r="F16" s="205"/>
      <c r="G16" s="205"/>
      <c r="H16" s="202"/>
      <c r="I16" s="147"/>
      <c r="J16" s="180"/>
      <c r="K16" s="181"/>
      <c r="L16" s="181"/>
      <c r="M16" s="182"/>
      <c r="N16" s="183" t="s">
        <v>0</v>
      </c>
      <c r="O16" s="145" t="str">
        <f t="shared" si="4"/>
        <v>New question introduced in 2023 - Please answer this question for the year of the previous update in Column P</v>
      </c>
      <c r="P16" s="145"/>
      <c r="Q16" s="111"/>
      <c r="R16" s="145"/>
      <c r="S16" s="111"/>
      <c r="T16" s="145"/>
      <c r="U16" s="111"/>
      <c r="V16" s="111" t="str">
        <f t="shared" si="2"/>
        <v/>
      </c>
      <c r="W16" s="104"/>
      <c r="X16" s="184"/>
      <c r="Y16" s="123"/>
      <c r="Z16" s="123"/>
      <c r="AA16" s="135"/>
      <c r="AB16" s="112"/>
      <c r="AC16" s="107"/>
      <c r="AD16" s="108"/>
      <c r="AE16" s="113"/>
      <c r="AF16" s="113" t="str">
        <f t="shared" si="6"/>
        <v/>
      </c>
      <c r="AG16" s="113"/>
      <c r="AH16" s="113"/>
      <c r="AI16" s="105"/>
      <c r="AJ16" s="109"/>
      <c r="AK16" s="115" t="str">
        <f t="shared" si="7"/>
        <v/>
      </c>
      <c r="AL16" s="105"/>
      <c r="AM16" s="105"/>
      <c r="AN16" s="105"/>
      <c r="AO16" s="105"/>
      <c r="AP16" s="106" t="str">
        <f t="shared" si="8"/>
        <v>.</v>
      </c>
      <c r="AQ16" s="133"/>
      <c r="AR16" s="2"/>
      <c r="AS16" s="74"/>
      <c r="AT16" s="79"/>
      <c r="AU16" s="79"/>
      <c r="AV16" s="48"/>
    </row>
    <row r="17" spans="1:48" ht="78" customHeight="1" x14ac:dyDescent="0.25">
      <c r="A17" s="76" t="str">
        <f t="shared" si="5"/>
        <v>Q6.1.5</v>
      </c>
      <c r="B17" s="76" t="s">
        <v>10</v>
      </c>
      <c r="C17" s="76"/>
      <c r="D17" s="13"/>
      <c r="E17" s="205" t="s">
        <v>144</v>
      </c>
      <c r="F17" s="205"/>
      <c r="G17" s="205"/>
      <c r="H17" s="202"/>
      <c r="I17" s="150" t="s">
        <v>177</v>
      </c>
      <c r="J17" s="180"/>
      <c r="K17" s="181"/>
      <c r="L17" s="181"/>
      <c r="M17" s="182"/>
      <c r="N17" s="183" t="s">
        <v>0</v>
      </c>
      <c r="O17" s="145" t="str">
        <f t="shared" si="4"/>
        <v>New question introduced in 2023 - Please answer this question for the year of the previous update in Column P</v>
      </c>
      <c r="P17" s="145"/>
      <c r="Q17" s="111"/>
      <c r="R17" s="145"/>
      <c r="S17" s="111"/>
      <c r="T17" s="145"/>
      <c r="U17" s="111"/>
      <c r="V17" s="111" t="str">
        <f t="shared" si="2"/>
        <v/>
      </c>
      <c r="W17" s="104"/>
      <c r="X17" s="184"/>
      <c r="Y17" s="123"/>
      <c r="Z17" s="123"/>
      <c r="AA17" s="135"/>
      <c r="AB17" s="112"/>
      <c r="AC17" s="107"/>
      <c r="AD17" s="108"/>
      <c r="AE17" s="113"/>
      <c r="AF17" s="113" t="str">
        <f t="shared" si="6"/>
        <v/>
      </c>
      <c r="AG17" s="113"/>
      <c r="AH17" s="113"/>
      <c r="AI17" s="105"/>
      <c r="AJ17" s="109"/>
      <c r="AK17" s="115" t="str">
        <f t="shared" si="7"/>
        <v/>
      </c>
      <c r="AL17" s="105"/>
      <c r="AM17" s="105"/>
      <c r="AN17" s="105"/>
      <c r="AO17" s="105"/>
      <c r="AP17" s="106" t="str">
        <f t="shared" si="8"/>
        <v>.</v>
      </c>
      <c r="AQ17" s="133"/>
      <c r="AR17" s="2"/>
      <c r="AS17" s="74"/>
      <c r="AT17" s="79"/>
      <c r="AU17" s="79"/>
      <c r="AV17" s="48"/>
    </row>
    <row r="18" spans="1:48" ht="57" customHeight="1" x14ac:dyDescent="0.25">
      <c r="A18" s="76" t="str">
        <f t="shared" si="5"/>
        <v>Q6.1.5a</v>
      </c>
      <c r="B18" s="76" t="s">
        <v>15</v>
      </c>
      <c r="C18" s="76"/>
      <c r="D18" s="13"/>
      <c r="E18" s="171"/>
      <c r="F18" s="206" t="s">
        <v>100</v>
      </c>
      <c r="G18" s="206"/>
      <c r="H18" s="204"/>
      <c r="I18" s="147"/>
      <c r="J18" s="180"/>
      <c r="K18" s="181"/>
      <c r="L18" s="181"/>
      <c r="M18" s="182"/>
      <c r="N18" s="183" t="s">
        <v>0</v>
      </c>
      <c r="O18" s="145" t="s">
        <v>195</v>
      </c>
      <c r="P18" s="145"/>
      <c r="Q18" s="111"/>
      <c r="R18" s="145"/>
      <c r="S18" s="111"/>
      <c r="T18" s="145"/>
      <c r="U18" s="111"/>
      <c r="V18" s="111" t="str">
        <f t="shared" si="2"/>
        <v/>
      </c>
      <c r="W18" s="104"/>
      <c r="X18" s="184"/>
      <c r="Y18" s="123"/>
      <c r="Z18" s="123"/>
      <c r="AA18" s="135"/>
      <c r="AB18" s="112"/>
      <c r="AC18" s="107"/>
      <c r="AD18" s="108"/>
      <c r="AE18" s="113"/>
      <c r="AF18" s="113" t="str">
        <f t="shared" si="6"/>
        <v/>
      </c>
      <c r="AG18" s="113"/>
      <c r="AH18" s="113"/>
      <c r="AI18" s="105"/>
      <c r="AJ18" s="109"/>
      <c r="AK18" s="115" t="str">
        <f t="shared" si="7"/>
        <v/>
      </c>
      <c r="AL18" s="105"/>
      <c r="AM18" s="105"/>
      <c r="AN18" s="105"/>
      <c r="AO18" s="105"/>
      <c r="AP18" s="106" t="str">
        <f t="shared" si="8"/>
        <v>.</v>
      </c>
      <c r="AQ18" s="133"/>
      <c r="AR18" s="2"/>
      <c r="AS18" s="74"/>
      <c r="AT18" s="79"/>
      <c r="AU18" s="79"/>
      <c r="AV18" s="48"/>
    </row>
    <row r="19" spans="1:48" ht="23" x14ac:dyDescent="0.25">
      <c r="A19" s="76" t="str">
        <f t="shared" si="5"/>
        <v>Q6.1.5b</v>
      </c>
      <c r="B19" s="76" t="s">
        <v>10</v>
      </c>
      <c r="C19" s="76"/>
      <c r="D19" s="13"/>
      <c r="E19" s="171"/>
      <c r="F19" s="201" t="s">
        <v>145</v>
      </c>
      <c r="G19" s="201"/>
      <c r="H19" s="202"/>
      <c r="I19" s="151"/>
      <c r="J19" s="180"/>
      <c r="K19" s="181"/>
      <c r="L19" s="181"/>
      <c r="M19" s="182"/>
      <c r="N19" s="183" t="s">
        <v>0</v>
      </c>
      <c r="O19" s="145" t="str">
        <f t="shared" si="4"/>
        <v>New question introduced in 2023 - Please answer this question for the year of the previous update in Column P</v>
      </c>
      <c r="P19" s="145"/>
      <c r="Q19" s="111"/>
      <c r="R19" s="145"/>
      <c r="S19" s="111"/>
      <c r="T19" s="145"/>
      <c r="U19" s="111"/>
      <c r="V19" s="111" t="str">
        <f t="shared" si="2"/>
        <v/>
      </c>
      <c r="W19" s="104"/>
      <c r="X19" s="184"/>
      <c r="Y19" s="123"/>
      <c r="Z19" s="123"/>
      <c r="AA19" s="135"/>
      <c r="AB19" s="112"/>
      <c r="AC19" s="107"/>
      <c r="AD19" s="108"/>
      <c r="AE19" s="113"/>
      <c r="AF19" s="113" t="str">
        <f t="shared" si="6"/>
        <v/>
      </c>
      <c r="AG19" s="113"/>
      <c r="AH19" s="113"/>
      <c r="AI19" s="105"/>
      <c r="AJ19" s="109"/>
      <c r="AK19" s="115" t="str">
        <f t="shared" si="7"/>
        <v/>
      </c>
      <c r="AL19" s="105"/>
      <c r="AM19" s="105"/>
      <c r="AN19" s="105"/>
      <c r="AO19" s="105"/>
      <c r="AP19" s="106" t="str">
        <f t="shared" si="8"/>
        <v>.</v>
      </c>
      <c r="AQ19" s="133"/>
      <c r="AR19" s="2"/>
      <c r="AS19" s="74"/>
      <c r="AT19" s="79"/>
      <c r="AU19" s="79"/>
      <c r="AV19" s="48"/>
    </row>
    <row r="20" spans="1:48" ht="90" customHeight="1" x14ac:dyDescent="0.25">
      <c r="A20" s="76" t="str">
        <f t="shared" si="5"/>
        <v>Q6.1.6</v>
      </c>
      <c r="B20" s="76" t="s">
        <v>9</v>
      </c>
      <c r="C20" s="76" t="s">
        <v>69</v>
      </c>
      <c r="D20" s="13"/>
      <c r="E20" s="219" t="s">
        <v>146</v>
      </c>
      <c r="F20" s="219"/>
      <c r="G20" s="219"/>
      <c r="H20" s="220"/>
      <c r="I20" s="141" t="s">
        <v>178</v>
      </c>
      <c r="J20" s="180"/>
      <c r="K20" s="181"/>
      <c r="L20" s="181"/>
      <c r="M20" s="182"/>
      <c r="N20" s="183" t="s">
        <v>14</v>
      </c>
      <c r="O20" s="145" t="str">
        <f t="shared" si="4"/>
        <v/>
      </c>
      <c r="P20" s="145"/>
      <c r="Q20" s="111"/>
      <c r="R20" s="145"/>
      <c r="S20" s="111"/>
      <c r="T20" s="145"/>
      <c r="U20" s="111"/>
      <c r="V20" s="111" t="str">
        <f t="shared" si="2"/>
        <v>board of the firm</v>
      </c>
      <c r="W20" s="104"/>
      <c r="X20" s="184"/>
      <c r="Y20" s="123"/>
      <c r="Z20" s="123"/>
      <c r="AA20" s="135"/>
      <c r="AB20" s="112"/>
      <c r="AC20" s="107"/>
      <c r="AD20" s="108"/>
      <c r="AE20" s="113"/>
      <c r="AF20" s="113" t="str">
        <f t="shared" si="6"/>
        <v/>
      </c>
      <c r="AG20" s="113"/>
      <c r="AH20" s="113"/>
      <c r="AI20" s="105"/>
      <c r="AJ20" s="109"/>
      <c r="AK20" s="115" t="str">
        <f t="shared" si="7"/>
        <v/>
      </c>
      <c r="AL20" s="105"/>
      <c r="AM20" s="105"/>
      <c r="AN20" s="105"/>
      <c r="AO20" s="105"/>
      <c r="AP20" s="106" t="str">
        <f t="shared" si="8"/>
        <v>.</v>
      </c>
      <c r="AQ20" s="133"/>
      <c r="AR20" s="2"/>
      <c r="AS20" s="74"/>
      <c r="AT20" s="79"/>
      <c r="AU20" s="79"/>
      <c r="AV20" s="48"/>
    </row>
    <row r="21" spans="1:48" ht="23" x14ac:dyDescent="0.25">
      <c r="A21" s="76" t="str">
        <f t="shared" si="5"/>
        <v>Q6.1.7</v>
      </c>
      <c r="B21" s="76" t="s">
        <v>10</v>
      </c>
      <c r="C21" s="76"/>
      <c r="D21" s="13"/>
      <c r="E21" s="201" t="s">
        <v>147</v>
      </c>
      <c r="F21" s="201"/>
      <c r="G21" s="201"/>
      <c r="H21" s="202"/>
      <c r="I21" s="150" t="s">
        <v>171</v>
      </c>
      <c r="J21" s="180"/>
      <c r="K21" s="181"/>
      <c r="L21" s="181"/>
      <c r="M21" s="182"/>
      <c r="N21" s="183" t="s">
        <v>0</v>
      </c>
      <c r="O21" s="145" t="str">
        <f t="shared" si="4"/>
        <v>New question introduced in 2023 - Please answer this question for the year of the previous update in Column P</v>
      </c>
      <c r="P21" s="145"/>
      <c r="Q21" s="111"/>
      <c r="R21" s="145"/>
      <c r="S21" s="111"/>
      <c r="T21" s="145"/>
      <c r="U21" s="111"/>
      <c r="V21" s="111" t="str">
        <f t="shared" si="2"/>
        <v/>
      </c>
      <c r="W21" s="104"/>
      <c r="X21" s="184"/>
      <c r="Y21" s="123"/>
      <c r="Z21" s="123"/>
      <c r="AA21" s="135"/>
      <c r="AB21" s="112"/>
      <c r="AC21" s="107"/>
      <c r="AD21" s="108"/>
      <c r="AE21" s="113"/>
      <c r="AF21" s="113" t="str">
        <f t="shared" si="6"/>
        <v/>
      </c>
      <c r="AG21" s="113"/>
      <c r="AH21" s="113"/>
      <c r="AI21" s="105"/>
      <c r="AJ21" s="109"/>
      <c r="AK21" s="115" t="str">
        <f t="shared" si="7"/>
        <v/>
      </c>
      <c r="AL21" s="105"/>
      <c r="AM21" s="105"/>
      <c r="AN21" s="105"/>
      <c r="AO21" s="105"/>
      <c r="AP21" s="106" t="str">
        <f t="shared" si="8"/>
        <v>.</v>
      </c>
      <c r="AQ21" s="133"/>
      <c r="AR21" s="2"/>
      <c r="AS21" s="74"/>
      <c r="AT21" s="79"/>
      <c r="AU21" s="79"/>
      <c r="AV21" s="48"/>
    </row>
    <row r="22" spans="1:48" ht="69" customHeight="1" x14ac:dyDescent="0.25">
      <c r="A22" s="76" t="str">
        <f t="shared" si="5"/>
        <v>Q6.1.7a</v>
      </c>
      <c r="B22" s="76" t="s">
        <v>15</v>
      </c>
      <c r="C22" s="76"/>
      <c r="D22" s="13"/>
      <c r="E22" s="152"/>
      <c r="F22" s="203" t="s">
        <v>101</v>
      </c>
      <c r="G22" s="203"/>
      <c r="H22" s="204"/>
      <c r="I22" s="150"/>
      <c r="J22" s="180"/>
      <c r="K22" s="181"/>
      <c r="L22" s="181"/>
      <c r="M22" s="182"/>
      <c r="N22" s="183" t="s">
        <v>0</v>
      </c>
      <c r="O22" s="145" t="s">
        <v>195</v>
      </c>
      <c r="P22" s="145"/>
      <c r="Q22" s="111"/>
      <c r="R22" s="145"/>
      <c r="S22" s="111"/>
      <c r="T22" s="145"/>
      <c r="U22" s="111"/>
      <c r="V22" s="111" t="str">
        <f t="shared" si="2"/>
        <v/>
      </c>
      <c r="W22" s="104"/>
      <c r="X22" s="184"/>
      <c r="Y22" s="123"/>
      <c r="Z22" s="123"/>
      <c r="AA22" s="135"/>
      <c r="AB22" s="112"/>
      <c r="AC22" s="107"/>
      <c r="AD22" s="108"/>
      <c r="AE22" s="113"/>
      <c r="AF22" s="113" t="str">
        <f t="shared" si="6"/>
        <v/>
      </c>
      <c r="AG22" s="113"/>
      <c r="AH22" s="113"/>
      <c r="AI22" s="105"/>
      <c r="AJ22" s="109"/>
      <c r="AK22" s="115" t="str">
        <f t="shared" si="7"/>
        <v/>
      </c>
      <c r="AL22" s="105"/>
      <c r="AM22" s="105"/>
      <c r="AN22" s="105"/>
      <c r="AO22" s="105"/>
      <c r="AP22" s="106" t="str">
        <f t="shared" si="8"/>
        <v>.</v>
      </c>
      <c r="AQ22" s="133"/>
      <c r="AR22" s="2"/>
      <c r="AS22" s="74"/>
      <c r="AT22" s="79"/>
      <c r="AU22" s="79"/>
      <c r="AV22" s="48"/>
    </row>
    <row r="23" spans="1:48" ht="117" customHeight="1" x14ac:dyDescent="0.25">
      <c r="A23" s="76" t="str">
        <f t="shared" si="5"/>
        <v>Q6.1.8</v>
      </c>
      <c r="B23" s="76" t="s">
        <v>11</v>
      </c>
      <c r="C23" s="76" t="s">
        <v>70</v>
      </c>
      <c r="D23" s="13"/>
      <c r="E23" s="224" t="s">
        <v>148</v>
      </c>
      <c r="F23" s="224"/>
      <c r="G23" s="224"/>
      <c r="H23" s="220"/>
      <c r="I23" s="150" t="s">
        <v>179</v>
      </c>
      <c r="J23" s="180"/>
      <c r="K23" s="181"/>
      <c r="L23" s="181"/>
      <c r="M23" s="182"/>
      <c r="N23" s="189" t="s">
        <v>163</v>
      </c>
      <c r="O23" s="145" t="str">
        <f t="shared" si="4"/>
        <v>Small changes were made to the question. Take extra care when validating the response in Column N. If necessary, please change your answer in Column P</v>
      </c>
      <c r="P23" s="145"/>
      <c r="Q23" s="111"/>
      <c r="R23" s="145"/>
      <c r="S23" s="111"/>
      <c r="T23" s="145"/>
      <c r="U23" s="111"/>
      <c r="V23" s="111" t="str">
        <f t="shared" si="2"/>
        <v>yes (in some sectors)</v>
      </c>
      <c r="W23" s="104"/>
      <c r="X23" s="184"/>
      <c r="Y23" s="123"/>
      <c r="Z23" s="123"/>
      <c r="AA23" s="135"/>
      <c r="AB23" s="112"/>
      <c r="AC23" s="107"/>
      <c r="AD23" s="108"/>
      <c r="AE23" s="113"/>
      <c r="AF23" s="113" t="str">
        <f t="shared" si="6"/>
        <v/>
      </c>
      <c r="AG23" s="113"/>
      <c r="AH23" s="113"/>
      <c r="AI23" s="105"/>
      <c r="AJ23" s="109"/>
      <c r="AK23" s="115" t="str">
        <f t="shared" si="7"/>
        <v/>
      </c>
      <c r="AL23" s="105"/>
      <c r="AM23" s="105"/>
      <c r="AN23" s="105"/>
      <c r="AO23" s="105"/>
      <c r="AP23" s="106" t="str">
        <f t="shared" si="8"/>
        <v>.</v>
      </c>
      <c r="AQ23" s="133"/>
      <c r="AR23" s="2"/>
      <c r="AS23" s="74"/>
      <c r="AT23" s="79"/>
      <c r="AU23" s="79"/>
      <c r="AV23" s="48"/>
    </row>
    <row r="24" spans="1:48" ht="78.75" customHeight="1" x14ac:dyDescent="0.25">
      <c r="A24" s="76" t="str">
        <f t="shared" si="5"/>
        <v>Q6.1.8a</v>
      </c>
      <c r="B24" s="76" t="s">
        <v>10</v>
      </c>
      <c r="C24" s="76"/>
      <c r="D24" s="13"/>
      <c r="E24" s="170"/>
      <c r="F24" s="201" t="s">
        <v>149</v>
      </c>
      <c r="G24" s="201"/>
      <c r="H24" s="202"/>
      <c r="I24" s="153" t="s">
        <v>72</v>
      </c>
      <c r="J24" s="180"/>
      <c r="K24" s="181"/>
      <c r="L24" s="181"/>
      <c r="M24" s="182"/>
      <c r="N24" s="183"/>
      <c r="O24" s="145" t="str">
        <f t="shared" si="4"/>
        <v>New question introduced in 2023 - Please answer this question for the year of the previous update in Column P</v>
      </c>
      <c r="P24" s="145"/>
      <c r="Q24" s="111"/>
      <c r="R24" s="145"/>
      <c r="S24" s="111"/>
      <c r="T24" s="145"/>
      <c r="U24" s="111"/>
      <c r="V24" s="111" t="str">
        <f t="shared" si="2"/>
        <v/>
      </c>
      <c r="W24" s="104"/>
      <c r="X24" s="184"/>
      <c r="Y24" s="123"/>
      <c r="Z24" s="123"/>
      <c r="AA24" s="135"/>
      <c r="AB24" s="112"/>
      <c r="AC24" s="107"/>
      <c r="AD24" s="108"/>
      <c r="AE24" s="113"/>
      <c r="AF24" s="113" t="str">
        <f t="shared" si="6"/>
        <v/>
      </c>
      <c r="AG24" s="113"/>
      <c r="AH24" s="113"/>
      <c r="AI24" s="105"/>
      <c r="AJ24" s="109"/>
      <c r="AK24" s="115" t="str">
        <f t="shared" si="7"/>
        <v/>
      </c>
      <c r="AL24" s="105"/>
      <c r="AM24" s="105"/>
      <c r="AN24" s="105"/>
      <c r="AO24" s="105"/>
      <c r="AP24" s="106" t="str">
        <f t="shared" si="8"/>
        <v>.</v>
      </c>
      <c r="AQ24" s="133"/>
      <c r="AR24" s="2"/>
      <c r="AS24" s="74"/>
      <c r="AT24" s="79"/>
      <c r="AU24" s="79"/>
      <c r="AV24" s="48"/>
    </row>
    <row r="25" spans="1:48" ht="61" customHeight="1" x14ac:dyDescent="0.25">
      <c r="A25" s="76" t="str">
        <f t="shared" si="5"/>
        <v>Q6.1.8b</v>
      </c>
      <c r="B25" s="76" t="s">
        <v>15</v>
      </c>
      <c r="C25" s="76"/>
      <c r="D25" s="13"/>
      <c r="E25" s="170"/>
      <c r="F25" s="203" t="s">
        <v>102</v>
      </c>
      <c r="G25" s="203"/>
      <c r="H25" s="204"/>
      <c r="I25" s="154"/>
      <c r="J25" s="180"/>
      <c r="K25" s="181"/>
      <c r="L25" s="181"/>
      <c r="M25" s="182"/>
      <c r="N25" s="183" t="s">
        <v>0</v>
      </c>
      <c r="O25" s="145" t="s">
        <v>195</v>
      </c>
      <c r="P25" s="145"/>
      <c r="Q25" s="111"/>
      <c r="R25" s="145"/>
      <c r="S25" s="111"/>
      <c r="T25" s="145"/>
      <c r="U25" s="111"/>
      <c r="V25" s="111" t="str">
        <f t="shared" si="2"/>
        <v/>
      </c>
      <c r="W25" s="104"/>
      <c r="X25" s="184"/>
      <c r="Y25" s="123"/>
      <c r="Z25" s="123"/>
      <c r="AA25" s="135"/>
      <c r="AB25" s="112"/>
      <c r="AC25" s="107"/>
      <c r="AD25" s="108"/>
      <c r="AE25" s="113"/>
      <c r="AF25" s="113" t="str">
        <f t="shared" si="6"/>
        <v/>
      </c>
      <c r="AG25" s="113"/>
      <c r="AH25" s="113"/>
      <c r="AI25" s="105"/>
      <c r="AJ25" s="109"/>
      <c r="AK25" s="115" t="str">
        <f t="shared" si="7"/>
        <v/>
      </c>
      <c r="AL25" s="105"/>
      <c r="AM25" s="105"/>
      <c r="AN25" s="105"/>
      <c r="AO25" s="105"/>
      <c r="AP25" s="106" t="str">
        <f t="shared" si="8"/>
        <v>.</v>
      </c>
      <c r="AQ25" s="133"/>
      <c r="AR25" s="2"/>
      <c r="AS25" s="74"/>
      <c r="AT25" s="79"/>
      <c r="AU25" s="79"/>
      <c r="AV25" s="48"/>
    </row>
    <row r="26" spans="1:48" ht="86.25" customHeight="1" x14ac:dyDescent="0.25">
      <c r="A26" s="76" t="str">
        <f t="shared" si="5"/>
        <v>Q6.1.9</v>
      </c>
      <c r="B26" s="76" t="s">
        <v>11</v>
      </c>
      <c r="C26" s="76" t="s">
        <v>117</v>
      </c>
      <c r="D26" s="13"/>
      <c r="E26" s="201" t="s">
        <v>150</v>
      </c>
      <c r="F26" s="201"/>
      <c r="G26" s="201"/>
      <c r="H26" s="202"/>
      <c r="I26" s="154" t="s">
        <v>180</v>
      </c>
      <c r="J26" s="180"/>
      <c r="K26" s="181"/>
      <c r="L26" s="181"/>
      <c r="M26" s="182"/>
      <c r="N26" s="189" t="s">
        <v>1</v>
      </c>
      <c r="O26" s="145" t="str">
        <f t="shared" si="4"/>
        <v>Small changes were made to the question. Take extra care when validating the response in Column N. If necessary, please change your answer in Column P</v>
      </c>
      <c r="P26" s="145"/>
      <c r="Q26" s="111"/>
      <c r="R26" s="145"/>
      <c r="S26" s="111"/>
      <c r="T26" s="145"/>
      <c r="U26" s="111"/>
      <c r="V26" s="111" t="str">
        <f t="shared" si="2"/>
        <v>no</v>
      </c>
      <c r="W26" s="104"/>
      <c r="X26" s="184"/>
      <c r="Y26" s="123"/>
      <c r="Z26" s="123"/>
      <c r="AA26" s="135"/>
      <c r="AB26" s="112"/>
      <c r="AC26" s="107"/>
      <c r="AD26" s="108"/>
      <c r="AE26" s="113"/>
      <c r="AF26" s="113" t="str">
        <f t="shared" si="6"/>
        <v/>
      </c>
      <c r="AG26" s="113"/>
      <c r="AH26" s="113"/>
      <c r="AI26" s="105"/>
      <c r="AJ26" s="109"/>
      <c r="AK26" s="115" t="str">
        <f t="shared" si="7"/>
        <v/>
      </c>
      <c r="AL26" s="105"/>
      <c r="AM26" s="105"/>
      <c r="AN26" s="105"/>
      <c r="AO26" s="105"/>
      <c r="AP26" s="106" t="str">
        <f t="shared" si="8"/>
        <v>.</v>
      </c>
      <c r="AQ26" s="133"/>
      <c r="AR26" s="2"/>
      <c r="AS26" s="74"/>
      <c r="AT26" s="79"/>
      <c r="AU26" s="79"/>
      <c r="AV26" s="48"/>
    </row>
    <row r="27" spans="1:48" ht="97.5" customHeight="1" x14ac:dyDescent="0.25">
      <c r="A27" s="76" t="str">
        <f>IF(E27&lt;&gt;"",MID(E27,FIND("(Q",E27)+1,7),MID(F27,FIND("(Q",F27)+1,8))</f>
        <v>Q6.1.10</v>
      </c>
      <c r="B27" s="76" t="s">
        <v>10</v>
      </c>
      <c r="C27" s="76"/>
      <c r="D27" s="13"/>
      <c r="E27" s="201" t="s">
        <v>151</v>
      </c>
      <c r="F27" s="201"/>
      <c r="G27" s="201"/>
      <c r="H27" s="202"/>
      <c r="I27" s="155" t="s">
        <v>181</v>
      </c>
      <c r="J27" s="180"/>
      <c r="K27" s="181"/>
      <c r="L27" s="181"/>
      <c r="M27" s="182"/>
      <c r="N27" s="183" t="s">
        <v>0</v>
      </c>
      <c r="O27" s="145" t="str">
        <f t="shared" si="4"/>
        <v>New question introduced in 2023 - Please answer this question for the year of the previous update in Column P</v>
      </c>
      <c r="P27" s="145"/>
      <c r="Q27" s="111"/>
      <c r="R27" s="145"/>
      <c r="S27" s="111"/>
      <c r="T27" s="145"/>
      <c r="U27" s="111"/>
      <c r="V27" s="111" t="str">
        <f t="shared" si="2"/>
        <v/>
      </c>
      <c r="W27" s="104"/>
      <c r="X27" s="184"/>
      <c r="Y27" s="123"/>
      <c r="Z27" s="123"/>
      <c r="AA27" s="135"/>
      <c r="AB27" s="112"/>
      <c r="AC27" s="107"/>
      <c r="AD27" s="108"/>
      <c r="AE27" s="113"/>
      <c r="AF27" s="113" t="str">
        <f t="shared" si="6"/>
        <v/>
      </c>
      <c r="AG27" s="113"/>
      <c r="AH27" s="113"/>
      <c r="AI27" s="105"/>
      <c r="AJ27" s="109"/>
      <c r="AK27" s="115" t="str">
        <f t="shared" si="7"/>
        <v/>
      </c>
      <c r="AL27" s="105"/>
      <c r="AM27" s="105"/>
      <c r="AN27" s="105"/>
      <c r="AO27" s="105"/>
      <c r="AP27" s="106" t="str">
        <f t="shared" si="8"/>
        <v>.</v>
      </c>
      <c r="AQ27" s="133"/>
      <c r="AR27" s="2"/>
      <c r="AS27" s="74"/>
      <c r="AT27" s="79"/>
      <c r="AU27" s="79"/>
      <c r="AV27" s="48"/>
    </row>
    <row r="28" spans="1:48" ht="42" customHeight="1" x14ac:dyDescent="0.25">
      <c r="A28" s="76" t="str">
        <f t="shared" ref="A28:A50" si="9">IF(E28&lt;&gt;"",MID(E28,FIND("(Q",E28)+1,7),MID(F28,FIND("(Q",F28)+1,8))</f>
        <v>Q6.1.11</v>
      </c>
      <c r="B28" s="76" t="s">
        <v>10</v>
      </c>
      <c r="C28" s="76"/>
      <c r="D28" s="13"/>
      <c r="E28" s="201" t="s">
        <v>152</v>
      </c>
      <c r="F28" s="201"/>
      <c r="G28" s="201"/>
      <c r="H28" s="202"/>
      <c r="I28" s="156" t="s">
        <v>182</v>
      </c>
      <c r="J28" s="180"/>
      <c r="K28" s="181"/>
      <c r="L28" s="181"/>
      <c r="M28" s="182"/>
      <c r="N28" s="183" t="s">
        <v>0</v>
      </c>
      <c r="O28" s="145" t="str">
        <f t="shared" si="4"/>
        <v>New question introduced in 2023 - Please answer this question for the year of the previous update in Column P</v>
      </c>
      <c r="P28" s="145"/>
      <c r="Q28" s="111"/>
      <c r="R28" s="145"/>
      <c r="S28" s="111"/>
      <c r="T28" s="145"/>
      <c r="U28" s="111"/>
      <c r="V28" s="111" t="str">
        <f t="shared" si="2"/>
        <v/>
      </c>
      <c r="W28" s="104"/>
      <c r="X28" s="184"/>
      <c r="Y28" s="123"/>
      <c r="Z28" s="123"/>
      <c r="AA28" s="135"/>
      <c r="AB28" s="112"/>
      <c r="AC28" s="107"/>
      <c r="AD28" s="108"/>
      <c r="AE28" s="113"/>
      <c r="AF28" s="113" t="str">
        <f t="shared" si="6"/>
        <v/>
      </c>
      <c r="AG28" s="113"/>
      <c r="AH28" s="113"/>
      <c r="AI28" s="105"/>
      <c r="AJ28" s="109"/>
      <c r="AK28" s="115" t="str">
        <f t="shared" si="7"/>
        <v/>
      </c>
      <c r="AL28" s="105"/>
      <c r="AM28" s="105"/>
      <c r="AN28" s="105"/>
      <c r="AO28" s="105"/>
      <c r="AP28" s="106" t="str">
        <f t="shared" si="8"/>
        <v>.</v>
      </c>
      <c r="AQ28" s="133"/>
      <c r="AR28" s="2"/>
      <c r="AS28" s="74"/>
      <c r="AT28" s="79"/>
      <c r="AU28" s="79"/>
      <c r="AV28" s="48"/>
    </row>
    <row r="29" spans="1:48" ht="67" customHeight="1" x14ac:dyDescent="0.25">
      <c r="A29" s="76" t="str">
        <f t="shared" si="9"/>
        <v>Q6.1.12</v>
      </c>
      <c r="B29" s="76" t="s">
        <v>11</v>
      </c>
      <c r="C29" s="76" t="s">
        <v>115</v>
      </c>
      <c r="D29" s="13"/>
      <c r="E29" s="201" t="s">
        <v>153</v>
      </c>
      <c r="F29" s="201"/>
      <c r="G29" s="201"/>
      <c r="H29" s="202"/>
      <c r="I29" s="154" t="s">
        <v>167</v>
      </c>
      <c r="J29" s="180"/>
      <c r="K29" s="181"/>
      <c r="L29" s="181"/>
      <c r="M29" s="182"/>
      <c r="N29" s="189" t="s">
        <v>1</v>
      </c>
      <c r="O29" s="145" t="str">
        <f t="shared" si="4"/>
        <v>Small changes were made to the question. Take extra care when validating the response in Column N. If necessary, please change your answer in Column P</v>
      </c>
      <c r="P29" s="145"/>
      <c r="Q29" s="111"/>
      <c r="R29" s="145"/>
      <c r="S29" s="111"/>
      <c r="T29" s="145"/>
      <c r="U29" s="111"/>
      <c r="V29" s="111" t="str">
        <f t="shared" si="2"/>
        <v>no</v>
      </c>
      <c r="W29" s="104"/>
      <c r="X29" s="184"/>
      <c r="Y29" s="123"/>
      <c r="Z29" s="123"/>
      <c r="AA29" s="135"/>
      <c r="AB29" s="112"/>
      <c r="AC29" s="107"/>
      <c r="AD29" s="108"/>
      <c r="AE29" s="113"/>
      <c r="AF29" s="113" t="str">
        <f t="shared" si="6"/>
        <v/>
      </c>
      <c r="AG29" s="113"/>
      <c r="AH29" s="113"/>
      <c r="AI29" s="105"/>
      <c r="AJ29" s="109"/>
      <c r="AK29" s="115" t="str">
        <f t="shared" si="7"/>
        <v/>
      </c>
      <c r="AL29" s="105"/>
      <c r="AM29" s="105"/>
      <c r="AN29" s="105"/>
      <c r="AO29" s="105"/>
      <c r="AP29" s="106" t="str">
        <f t="shared" si="8"/>
        <v>.</v>
      </c>
      <c r="AQ29" s="133"/>
      <c r="AR29" s="2"/>
      <c r="AS29" s="74"/>
      <c r="AT29" s="79"/>
      <c r="AU29" s="79"/>
      <c r="AV29" s="48"/>
    </row>
    <row r="30" spans="1:48" ht="41.5" customHeight="1" x14ac:dyDescent="0.25">
      <c r="A30" s="76" t="str">
        <f t="shared" si="9"/>
        <v>Q6.1.13</v>
      </c>
      <c r="B30" s="76" t="s">
        <v>10</v>
      </c>
      <c r="C30" s="76"/>
      <c r="D30" s="13"/>
      <c r="E30" s="205" t="s">
        <v>154</v>
      </c>
      <c r="F30" s="205"/>
      <c r="G30" s="205"/>
      <c r="H30" s="202"/>
      <c r="I30" s="150" t="s">
        <v>183</v>
      </c>
      <c r="J30" s="180"/>
      <c r="K30" s="181"/>
      <c r="L30" s="181"/>
      <c r="M30" s="182"/>
      <c r="N30" s="183" t="s">
        <v>0</v>
      </c>
      <c r="O30" s="145" t="str">
        <f t="shared" si="4"/>
        <v>New question introduced in 2023 - Please answer this question for the year of the previous update in Column P</v>
      </c>
      <c r="P30" s="145"/>
      <c r="Q30" s="111"/>
      <c r="R30" s="145"/>
      <c r="S30" s="111"/>
      <c r="T30" s="145"/>
      <c r="U30" s="111"/>
      <c r="V30" s="111" t="str">
        <f t="shared" si="2"/>
        <v/>
      </c>
      <c r="W30" s="104"/>
      <c r="X30" s="184"/>
      <c r="Y30" s="123"/>
      <c r="Z30" s="123"/>
      <c r="AA30" s="135"/>
      <c r="AB30" s="112"/>
      <c r="AC30" s="107"/>
      <c r="AD30" s="108"/>
      <c r="AE30" s="113"/>
      <c r="AF30" s="113" t="str">
        <f t="shared" si="6"/>
        <v/>
      </c>
      <c r="AG30" s="113"/>
      <c r="AH30" s="113"/>
      <c r="AI30" s="105"/>
      <c r="AJ30" s="109"/>
      <c r="AK30" s="115" t="str">
        <f t="shared" si="7"/>
        <v/>
      </c>
      <c r="AL30" s="105"/>
      <c r="AM30" s="105"/>
      <c r="AN30" s="105"/>
      <c r="AO30" s="105"/>
      <c r="AP30" s="106" t="str">
        <f t="shared" si="8"/>
        <v>.</v>
      </c>
      <c r="AQ30" s="133"/>
      <c r="AR30" s="2"/>
      <c r="AS30" s="74"/>
      <c r="AT30" s="79"/>
      <c r="AU30" s="79"/>
      <c r="AV30" s="48"/>
    </row>
    <row r="31" spans="1:48" ht="76.5" customHeight="1" x14ac:dyDescent="0.25">
      <c r="A31" s="76" t="str">
        <f t="shared" si="9"/>
        <v>Q6.1.13a</v>
      </c>
      <c r="B31" s="76" t="s">
        <v>15</v>
      </c>
      <c r="C31" s="76"/>
      <c r="D31" s="13"/>
      <c r="E31" s="82"/>
      <c r="F31" s="206" t="s">
        <v>127</v>
      </c>
      <c r="G31" s="206"/>
      <c r="H31" s="204"/>
      <c r="I31" s="150"/>
      <c r="J31" s="180"/>
      <c r="K31" s="181"/>
      <c r="L31" s="181"/>
      <c r="M31" s="182"/>
      <c r="N31" s="183" t="s">
        <v>0</v>
      </c>
      <c r="O31" s="145" t="str">
        <f t="shared" si="4"/>
        <v/>
      </c>
      <c r="P31" s="145"/>
      <c r="Q31" s="111"/>
      <c r="R31" s="145"/>
      <c r="S31" s="111"/>
      <c r="T31" s="145"/>
      <c r="U31" s="111"/>
      <c r="V31" s="111" t="str">
        <f t="shared" si="2"/>
        <v/>
      </c>
      <c r="W31" s="104"/>
      <c r="X31" s="184"/>
      <c r="Y31" s="123"/>
      <c r="Z31" s="123"/>
      <c r="AA31" s="135"/>
      <c r="AB31" s="112"/>
      <c r="AC31" s="107"/>
      <c r="AD31" s="108"/>
      <c r="AE31" s="113"/>
      <c r="AF31" s="113" t="str">
        <f t="shared" si="6"/>
        <v/>
      </c>
      <c r="AG31" s="113"/>
      <c r="AH31" s="113"/>
      <c r="AI31" s="105"/>
      <c r="AJ31" s="109"/>
      <c r="AK31" s="115" t="str">
        <f t="shared" si="7"/>
        <v/>
      </c>
      <c r="AL31" s="105"/>
      <c r="AM31" s="105"/>
      <c r="AN31" s="105"/>
      <c r="AO31" s="105"/>
      <c r="AP31" s="106" t="str">
        <f t="shared" si="8"/>
        <v>.</v>
      </c>
      <c r="AQ31" s="133"/>
      <c r="AR31" s="2"/>
      <c r="AS31" s="74"/>
      <c r="AT31" s="79"/>
      <c r="AU31" s="79"/>
      <c r="AV31" s="48"/>
    </row>
    <row r="32" spans="1:48" ht="53.25" customHeight="1" x14ac:dyDescent="0.25">
      <c r="A32" s="76"/>
      <c r="B32" s="76"/>
      <c r="C32" s="76"/>
      <c r="D32" s="13"/>
      <c r="E32" s="205" t="s">
        <v>155</v>
      </c>
      <c r="F32" s="205"/>
      <c r="G32" s="205"/>
      <c r="H32" s="202"/>
      <c r="I32" s="150"/>
      <c r="J32" s="180"/>
      <c r="K32" s="181"/>
      <c r="L32" s="181"/>
      <c r="M32" s="182"/>
      <c r="N32" s="190" t="s">
        <v>0</v>
      </c>
      <c r="O32" s="117"/>
      <c r="P32" s="117"/>
      <c r="Q32" s="117"/>
      <c r="R32" s="117"/>
      <c r="S32" s="117"/>
      <c r="T32" s="117"/>
      <c r="U32" s="117"/>
      <c r="V32" s="117"/>
      <c r="W32" s="97"/>
      <c r="X32" s="184"/>
      <c r="Y32" s="123"/>
      <c r="Z32" s="123"/>
      <c r="AA32" s="135"/>
      <c r="AB32" s="119"/>
      <c r="AC32" s="118"/>
      <c r="AD32" s="120"/>
      <c r="AE32" s="117"/>
      <c r="AF32" s="117"/>
      <c r="AG32" s="117"/>
      <c r="AH32" s="117"/>
      <c r="AI32" s="123"/>
      <c r="AJ32" s="121"/>
      <c r="AK32" s="122"/>
      <c r="AL32" s="123"/>
      <c r="AM32" s="123"/>
      <c r="AN32" s="123"/>
      <c r="AO32" s="123"/>
      <c r="AP32" s="134"/>
      <c r="AQ32" s="135"/>
      <c r="AR32" s="2"/>
      <c r="AS32" s="74"/>
      <c r="AT32" s="79"/>
      <c r="AU32" s="79"/>
      <c r="AV32" s="48"/>
    </row>
    <row r="33" spans="1:48" ht="55.5" customHeight="1" x14ac:dyDescent="0.25">
      <c r="A33" s="76" t="str">
        <f>MID(E$32,FIND("(Q",E$32)+1,7)&amp;"_i"</f>
        <v>Q6.1.14_i</v>
      </c>
      <c r="B33" s="76" t="s">
        <v>10</v>
      </c>
      <c r="C33" s="76"/>
      <c r="D33" s="13"/>
      <c r="E33" s="171"/>
      <c r="F33" s="201" t="s">
        <v>130</v>
      </c>
      <c r="G33" s="201"/>
      <c r="H33" s="202"/>
      <c r="I33" s="150"/>
      <c r="J33" s="180"/>
      <c r="K33" s="181"/>
      <c r="L33" s="181"/>
      <c r="M33" s="182"/>
      <c r="N33" s="183" t="s">
        <v>0</v>
      </c>
      <c r="O33" s="145" t="str">
        <f t="shared" si="4"/>
        <v>New question introduced in 2023 - Please answer this question for the year of the previous update in Column P</v>
      </c>
      <c r="P33" s="145"/>
      <c r="Q33" s="111"/>
      <c r="R33" s="145"/>
      <c r="S33" s="111"/>
      <c r="T33" s="145"/>
      <c r="U33" s="111"/>
      <c r="V33" s="111" t="str">
        <f t="shared" si="2"/>
        <v/>
      </c>
      <c r="W33" s="104"/>
      <c r="X33" s="184"/>
      <c r="Y33" s="123"/>
      <c r="Z33" s="123"/>
      <c r="AA33" s="135"/>
      <c r="AB33" s="112"/>
      <c r="AC33" s="107"/>
      <c r="AD33" s="108"/>
      <c r="AE33" s="113"/>
      <c r="AF33" s="113" t="str">
        <f t="shared" si="6"/>
        <v/>
      </c>
      <c r="AG33" s="113"/>
      <c r="AH33" s="113"/>
      <c r="AI33" s="105"/>
      <c r="AJ33" s="113"/>
      <c r="AK33" s="115" t="str">
        <f t="shared" si="7"/>
        <v/>
      </c>
      <c r="AL33" s="105"/>
      <c r="AM33" s="105"/>
      <c r="AN33" s="105"/>
      <c r="AO33" s="105"/>
      <c r="AP33" s="106" t="str">
        <f t="shared" si="8"/>
        <v>.</v>
      </c>
      <c r="AQ33" s="133"/>
      <c r="AR33" s="2"/>
      <c r="AS33" s="74"/>
      <c r="AT33" s="79"/>
      <c r="AU33" s="79"/>
      <c r="AV33" s="48"/>
    </row>
    <row r="34" spans="1:48" ht="23" x14ac:dyDescent="0.25">
      <c r="A34" s="76" t="str">
        <f>MID(E$32,FIND("(Q",E$32)+1,7)&amp;"_ii"</f>
        <v>Q6.1.14_ii</v>
      </c>
      <c r="B34" s="76" t="s">
        <v>10</v>
      </c>
      <c r="C34" s="76"/>
      <c r="D34" s="13"/>
      <c r="E34" s="171"/>
      <c r="F34" s="201" t="s">
        <v>131</v>
      </c>
      <c r="G34" s="201"/>
      <c r="H34" s="202"/>
      <c r="I34" s="150"/>
      <c r="J34" s="180"/>
      <c r="K34" s="181"/>
      <c r="L34" s="181"/>
      <c r="M34" s="182"/>
      <c r="N34" s="183" t="s">
        <v>0</v>
      </c>
      <c r="O34" s="145" t="str">
        <f t="shared" si="4"/>
        <v>New question introduced in 2023 - Please answer this question for the year of the previous update in Column P</v>
      </c>
      <c r="P34" s="145"/>
      <c r="Q34" s="111"/>
      <c r="R34" s="145"/>
      <c r="S34" s="111"/>
      <c r="T34" s="145"/>
      <c r="U34" s="111"/>
      <c r="V34" s="111" t="str">
        <f t="shared" si="2"/>
        <v/>
      </c>
      <c r="W34" s="104"/>
      <c r="X34" s="184"/>
      <c r="Y34" s="123"/>
      <c r="Z34" s="123"/>
      <c r="AA34" s="135"/>
      <c r="AB34" s="112"/>
      <c r="AC34" s="107"/>
      <c r="AD34" s="108"/>
      <c r="AE34" s="113"/>
      <c r="AF34" s="113" t="str">
        <f t="shared" si="6"/>
        <v/>
      </c>
      <c r="AG34" s="113"/>
      <c r="AH34" s="113"/>
      <c r="AI34" s="105"/>
      <c r="AJ34" s="113"/>
      <c r="AK34" s="115" t="str">
        <f t="shared" si="7"/>
        <v/>
      </c>
      <c r="AL34" s="105"/>
      <c r="AM34" s="105"/>
      <c r="AN34" s="105"/>
      <c r="AO34" s="105"/>
      <c r="AP34" s="106" t="str">
        <f t="shared" si="8"/>
        <v>.</v>
      </c>
      <c r="AQ34" s="133"/>
      <c r="AR34" s="2"/>
      <c r="AS34" s="74"/>
      <c r="AT34" s="79"/>
      <c r="AU34" s="79"/>
      <c r="AV34" s="48"/>
    </row>
    <row r="35" spans="1:48" ht="23" x14ac:dyDescent="0.25">
      <c r="A35" s="76" t="str">
        <f>MID(E$32,FIND("(Q",E$32)+1,7)&amp;"_iii"</f>
        <v>Q6.1.14_iii</v>
      </c>
      <c r="B35" s="76" t="s">
        <v>10</v>
      </c>
      <c r="C35" s="76"/>
      <c r="D35" s="13"/>
      <c r="E35" s="171"/>
      <c r="F35" s="201" t="s">
        <v>132</v>
      </c>
      <c r="G35" s="201"/>
      <c r="H35" s="202"/>
      <c r="I35" s="150"/>
      <c r="J35" s="180"/>
      <c r="K35" s="181"/>
      <c r="L35" s="181"/>
      <c r="M35" s="182"/>
      <c r="N35" s="183" t="s">
        <v>0</v>
      </c>
      <c r="O35" s="145" t="str">
        <f t="shared" si="4"/>
        <v>New question introduced in 2023 - Please answer this question for the year of the previous update in Column P</v>
      </c>
      <c r="P35" s="145"/>
      <c r="Q35" s="111"/>
      <c r="R35" s="145"/>
      <c r="S35" s="111"/>
      <c r="T35" s="145"/>
      <c r="U35" s="111"/>
      <c r="V35" s="111" t="str">
        <f t="shared" si="2"/>
        <v/>
      </c>
      <c r="W35" s="104"/>
      <c r="X35" s="184"/>
      <c r="Y35" s="123"/>
      <c r="Z35" s="123"/>
      <c r="AA35" s="135"/>
      <c r="AB35" s="112"/>
      <c r="AC35" s="107"/>
      <c r="AD35" s="108"/>
      <c r="AE35" s="113"/>
      <c r="AF35" s="113" t="str">
        <f t="shared" si="6"/>
        <v/>
      </c>
      <c r="AG35" s="113"/>
      <c r="AH35" s="113"/>
      <c r="AI35" s="105"/>
      <c r="AJ35" s="113"/>
      <c r="AK35" s="115" t="str">
        <f t="shared" si="7"/>
        <v/>
      </c>
      <c r="AL35" s="105"/>
      <c r="AM35" s="105"/>
      <c r="AN35" s="105"/>
      <c r="AO35" s="105"/>
      <c r="AP35" s="106" t="str">
        <f t="shared" si="8"/>
        <v>.</v>
      </c>
      <c r="AQ35" s="133"/>
      <c r="AR35" s="2"/>
      <c r="AS35" s="74"/>
      <c r="AT35" s="79"/>
      <c r="AU35" s="79"/>
      <c r="AV35" s="48"/>
    </row>
    <row r="36" spans="1:48" ht="23" x14ac:dyDescent="0.25">
      <c r="A36" s="76" t="str">
        <f>MID(E$32,FIND("(Q",E$32)+1,7)&amp;"_iv"</f>
        <v>Q6.1.14_iv</v>
      </c>
      <c r="B36" s="76" t="s">
        <v>10</v>
      </c>
      <c r="C36" s="76"/>
      <c r="D36" s="13"/>
      <c r="E36" s="171"/>
      <c r="F36" s="201" t="s">
        <v>133</v>
      </c>
      <c r="G36" s="201"/>
      <c r="H36" s="202"/>
      <c r="I36" s="150"/>
      <c r="J36" s="180"/>
      <c r="K36" s="181"/>
      <c r="L36" s="181"/>
      <c r="M36" s="182"/>
      <c r="N36" s="183" t="s">
        <v>0</v>
      </c>
      <c r="O36" s="145" t="str">
        <f t="shared" si="4"/>
        <v>New question introduced in 2023 - Please answer this question for the year of the previous update in Column P</v>
      </c>
      <c r="P36" s="145"/>
      <c r="Q36" s="111"/>
      <c r="R36" s="145"/>
      <c r="S36" s="111"/>
      <c r="T36" s="145"/>
      <c r="U36" s="111"/>
      <c r="V36" s="111" t="str">
        <f t="shared" si="2"/>
        <v/>
      </c>
      <c r="W36" s="104"/>
      <c r="X36" s="184"/>
      <c r="Y36" s="123"/>
      <c r="Z36" s="123"/>
      <c r="AA36" s="135"/>
      <c r="AB36" s="112"/>
      <c r="AC36" s="107"/>
      <c r="AD36" s="108"/>
      <c r="AE36" s="113"/>
      <c r="AF36" s="113" t="str">
        <f t="shared" si="6"/>
        <v/>
      </c>
      <c r="AG36" s="113"/>
      <c r="AH36" s="113"/>
      <c r="AI36" s="105"/>
      <c r="AJ36" s="113"/>
      <c r="AK36" s="115" t="str">
        <f t="shared" si="7"/>
        <v/>
      </c>
      <c r="AL36" s="105"/>
      <c r="AM36" s="105"/>
      <c r="AN36" s="105"/>
      <c r="AO36" s="105"/>
      <c r="AP36" s="106" t="str">
        <f t="shared" si="8"/>
        <v>.</v>
      </c>
      <c r="AQ36" s="133"/>
      <c r="AR36" s="2"/>
      <c r="AS36" s="74"/>
      <c r="AT36" s="79"/>
      <c r="AU36" s="79"/>
      <c r="AV36" s="48"/>
    </row>
    <row r="37" spans="1:48" ht="23" x14ac:dyDescent="0.25">
      <c r="A37" s="76" t="str">
        <f>MID(E$32,FIND("(Q",E$32)+1,7)&amp;"_v"</f>
        <v>Q6.1.14_v</v>
      </c>
      <c r="B37" s="76" t="s">
        <v>10</v>
      </c>
      <c r="C37" s="76"/>
      <c r="D37" s="13"/>
      <c r="E37" s="171"/>
      <c r="F37" s="201" t="s">
        <v>128</v>
      </c>
      <c r="G37" s="201"/>
      <c r="H37" s="202"/>
      <c r="I37" s="150"/>
      <c r="J37" s="180"/>
      <c r="K37" s="181"/>
      <c r="L37" s="181"/>
      <c r="M37" s="182"/>
      <c r="N37" s="183" t="s">
        <v>0</v>
      </c>
      <c r="O37" s="145" t="str">
        <f t="shared" si="4"/>
        <v>New question introduced in 2023 - Please answer this question for the year of the previous update in Column P</v>
      </c>
      <c r="P37" s="145"/>
      <c r="Q37" s="111"/>
      <c r="R37" s="145"/>
      <c r="S37" s="111"/>
      <c r="T37" s="145"/>
      <c r="U37" s="111"/>
      <c r="V37" s="111" t="str">
        <f t="shared" si="2"/>
        <v/>
      </c>
      <c r="W37" s="104"/>
      <c r="X37" s="184"/>
      <c r="Y37" s="123"/>
      <c r="Z37" s="123"/>
      <c r="AA37" s="135"/>
      <c r="AB37" s="112"/>
      <c r="AC37" s="107"/>
      <c r="AD37" s="108"/>
      <c r="AE37" s="113"/>
      <c r="AF37" s="113" t="str">
        <f t="shared" si="6"/>
        <v/>
      </c>
      <c r="AG37" s="113"/>
      <c r="AH37" s="113"/>
      <c r="AI37" s="105"/>
      <c r="AJ37" s="113"/>
      <c r="AK37" s="115" t="str">
        <f t="shared" si="7"/>
        <v/>
      </c>
      <c r="AL37" s="105"/>
      <c r="AM37" s="105"/>
      <c r="AN37" s="105"/>
      <c r="AO37" s="105"/>
      <c r="AP37" s="106" t="str">
        <f t="shared" si="8"/>
        <v>.</v>
      </c>
      <c r="AQ37" s="133"/>
      <c r="AR37" s="2"/>
      <c r="AS37" s="74"/>
      <c r="AT37" s="79"/>
      <c r="AU37" s="79"/>
      <c r="AV37" s="48"/>
    </row>
    <row r="38" spans="1:48" ht="39.75" customHeight="1" x14ac:dyDescent="0.25">
      <c r="A38" s="76" t="str">
        <f t="shared" si="9"/>
        <v>Q6.1.14a</v>
      </c>
      <c r="B38" s="76" t="s">
        <v>15</v>
      </c>
      <c r="C38" s="76"/>
      <c r="D38" s="13"/>
      <c r="E38" s="171"/>
      <c r="F38" s="203" t="s">
        <v>129</v>
      </c>
      <c r="G38" s="203"/>
      <c r="H38" s="204"/>
      <c r="I38" s="150"/>
      <c r="J38" s="180"/>
      <c r="K38" s="181"/>
      <c r="L38" s="181"/>
      <c r="M38" s="182"/>
      <c r="N38" s="183" t="s">
        <v>0</v>
      </c>
      <c r="O38" s="145" t="str">
        <f t="shared" si="4"/>
        <v/>
      </c>
      <c r="P38" s="145"/>
      <c r="Q38" s="111"/>
      <c r="R38" s="145"/>
      <c r="S38" s="111"/>
      <c r="T38" s="145"/>
      <c r="U38" s="111"/>
      <c r="V38" s="111" t="str">
        <f t="shared" si="2"/>
        <v/>
      </c>
      <c r="W38" s="104"/>
      <c r="X38" s="184"/>
      <c r="Y38" s="123"/>
      <c r="Z38" s="123"/>
      <c r="AA38" s="135"/>
      <c r="AB38" s="112"/>
      <c r="AC38" s="107"/>
      <c r="AD38" s="108"/>
      <c r="AE38" s="113"/>
      <c r="AF38" s="113" t="str">
        <f t="shared" si="6"/>
        <v/>
      </c>
      <c r="AG38" s="113"/>
      <c r="AH38" s="113"/>
      <c r="AI38" s="105"/>
      <c r="AJ38" s="109"/>
      <c r="AK38" s="115" t="str">
        <f t="shared" si="7"/>
        <v/>
      </c>
      <c r="AL38" s="105"/>
      <c r="AM38" s="105"/>
      <c r="AN38" s="105"/>
      <c r="AO38" s="105"/>
      <c r="AP38" s="106" t="str">
        <f t="shared" si="8"/>
        <v>.</v>
      </c>
      <c r="AQ38" s="133"/>
      <c r="AR38" s="2"/>
      <c r="AS38" s="74"/>
      <c r="AT38" s="79"/>
      <c r="AU38" s="79"/>
      <c r="AV38" s="48"/>
    </row>
    <row r="39" spans="1:48" ht="132" customHeight="1" x14ac:dyDescent="0.25">
      <c r="A39" s="76" t="str">
        <f t="shared" si="9"/>
        <v>Q6.1.15</v>
      </c>
      <c r="B39" s="76" t="s">
        <v>10</v>
      </c>
      <c r="C39" s="76"/>
      <c r="D39" s="13"/>
      <c r="E39" s="205" t="s">
        <v>156</v>
      </c>
      <c r="F39" s="205"/>
      <c r="G39" s="205"/>
      <c r="H39" s="202"/>
      <c r="I39" s="150" t="s">
        <v>184</v>
      </c>
      <c r="J39" s="180"/>
      <c r="K39" s="181"/>
      <c r="L39" s="181"/>
      <c r="M39" s="182"/>
      <c r="N39" s="183" t="s">
        <v>0</v>
      </c>
      <c r="O39" s="145" t="str">
        <f t="shared" si="4"/>
        <v>New question introduced in 2023 - Please answer this question for the year of the previous update in Column P</v>
      </c>
      <c r="P39" s="145"/>
      <c r="Q39" s="111"/>
      <c r="R39" s="145"/>
      <c r="S39" s="111"/>
      <c r="T39" s="145"/>
      <c r="U39" s="111"/>
      <c r="V39" s="111" t="str">
        <f t="shared" si="2"/>
        <v/>
      </c>
      <c r="W39" s="104"/>
      <c r="X39" s="184"/>
      <c r="Y39" s="123"/>
      <c r="Z39" s="123"/>
      <c r="AA39" s="135"/>
      <c r="AB39" s="112"/>
      <c r="AC39" s="107"/>
      <c r="AD39" s="108"/>
      <c r="AE39" s="113"/>
      <c r="AF39" s="113" t="str">
        <f t="shared" si="6"/>
        <v/>
      </c>
      <c r="AG39" s="113"/>
      <c r="AH39" s="113"/>
      <c r="AI39" s="105"/>
      <c r="AJ39" s="109"/>
      <c r="AK39" s="115" t="str">
        <f t="shared" si="7"/>
        <v/>
      </c>
      <c r="AL39" s="105"/>
      <c r="AM39" s="105"/>
      <c r="AN39" s="105"/>
      <c r="AO39" s="105"/>
      <c r="AP39" s="106" t="str">
        <f t="shared" si="8"/>
        <v>.</v>
      </c>
      <c r="AQ39" s="133"/>
      <c r="AR39" s="2"/>
      <c r="AS39" s="74"/>
      <c r="AT39" s="79"/>
      <c r="AU39" s="79"/>
      <c r="AV39" s="48"/>
    </row>
    <row r="40" spans="1:48" ht="45" customHeight="1" x14ac:dyDescent="0.25">
      <c r="A40" s="76" t="str">
        <f t="shared" si="9"/>
        <v>Q6.1.15a</v>
      </c>
      <c r="B40" s="76" t="s">
        <v>15</v>
      </c>
      <c r="C40" s="76"/>
      <c r="D40" s="13"/>
      <c r="E40" s="82"/>
      <c r="F40" s="203" t="s">
        <v>103</v>
      </c>
      <c r="G40" s="203"/>
      <c r="H40" s="204"/>
      <c r="I40" s="150"/>
      <c r="J40" s="180"/>
      <c r="K40" s="181"/>
      <c r="L40" s="181"/>
      <c r="M40" s="182"/>
      <c r="N40" s="183" t="s">
        <v>0</v>
      </c>
      <c r="O40" s="145" t="str">
        <f t="shared" si="4"/>
        <v/>
      </c>
      <c r="P40" s="145"/>
      <c r="Q40" s="111"/>
      <c r="R40" s="145"/>
      <c r="S40" s="111"/>
      <c r="T40" s="145"/>
      <c r="U40" s="111"/>
      <c r="V40" s="111" t="str">
        <f t="shared" si="2"/>
        <v/>
      </c>
      <c r="W40" s="104"/>
      <c r="X40" s="184"/>
      <c r="Y40" s="123"/>
      <c r="Z40" s="123"/>
      <c r="AA40" s="135"/>
      <c r="AB40" s="112"/>
      <c r="AC40" s="107"/>
      <c r="AD40" s="108"/>
      <c r="AE40" s="113"/>
      <c r="AF40" s="113" t="str">
        <f t="shared" si="6"/>
        <v/>
      </c>
      <c r="AG40" s="113"/>
      <c r="AH40" s="113"/>
      <c r="AI40" s="105"/>
      <c r="AJ40" s="109"/>
      <c r="AK40" s="115" t="str">
        <f t="shared" si="7"/>
        <v/>
      </c>
      <c r="AL40" s="105"/>
      <c r="AM40" s="105"/>
      <c r="AN40" s="105"/>
      <c r="AO40" s="105"/>
      <c r="AP40" s="106" t="str">
        <f t="shared" si="8"/>
        <v>.</v>
      </c>
      <c r="AQ40" s="133"/>
      <c r="AR40" s="2"/>
      <c r="AS40" s="74"/>
      <c r="AT40" s="79"/>
      <c r="AU40" s="79"/>
      <c r="AV40" s="48"/>
    </row>
    <row r="41" spans="1:48" ht="49.5" customHeight="1" x14ac:dyDescent="0.25">
      <c r="A41" s="76" t="str">
        <f t="shared" si="9"/>
        <v>Q6.1.15b</v>
      </c>
      <c r="B41" s="76" t="s">
        <v>10</v>
      </c>
      <c r="C41" s="76"/>
      <c r="D41" s="13"/>
      <c r="E41" s="173"/>
      <c r="F41" s="201" t="s">
        <v>157</v>
      </c>
      <c r="G41" s="201"/>
      <c r="H41" s="202"/>
      <c r="I41" s="150"/>
      <c r="J41" s="180"/>
      <c r="K41" s="181"/>
      <c r="L41" s="181"/>
      <c r="M41" s="182"/>
      <c r="N41" s="183" t="s">
        <v>0</v>
      </c>
      <c r="O41" s="145" t="str">
        <f t="shared" si="4"/>
        <v>New question introduced in 2023 - Please answer this question for the year of the previous update in Column P</v>
      </c>
      <c r="P41" s="145"/>
      <c r="Q41" s="111"/>
      <c r="R41" s="145"/>
      <c r="S41" s="111"/>
      <c r="T41" s="145"/>
      <c r="U41" s="111"/>
      <c r="V41" s="111" t="str">
        <f t="shared" si="2"/>
        <v/>
      </c>
      <c r="W41" s="104"/>
      <c r="X41" s="184"/>
      <c r="Y41" s="123"/>
      <c r="Z41" s="123"/>
      <c r="AA41" s="135"/>
      <c r="AB41" s="112"/>
      <c r="AC41" s="107"/>
      <c r="AD41" s="108"/>
      <c r="AE41" s="113"/>
      <c r="AF41" s="113" t="str">
        <f t="shared" si="6"/>
        <v/>
      </c>
      <c r="AG41" s="113"/>
      <c r="AH41" s="113"/>
      <c r="AI41" s="105"/>
      <c r="AJ41" s="109"/>
      <c r="AK41" s="115" t="str">
        <f t="shared" si="7"/>
        <v/>
      </c>
      <c r="AL41" s="105"/>
      <c r="AM41" s="105"/>
      <c r="AN41" s="105"/>
      <c r="AO41" s="105"/>
      <c r="AP41" s="106" t="str">
        <f t="shared" si="8"/>
        <v>.</v>
      </c>
      <c r="AQ41" s="133"/>
      <c r="AR41" s="2"/>
      <c r="AS41" s="74"/>
      <c r="AT41" s="79"/>
      <c r="AU41" s="79"/>
      <c r="AV41" s="48"/>
    </row>
    <row r="42" spans="1:48" ht="71.150000000000006" customHeight="1" x14ac:dyDescent="0.25">
      <c r="A42" s="76" t="str">
        <f t="shared" si="9"/>
        <v>Q6.1.16</v>
      </c>
      <c r="B42" s="76" t="s">
        <v>10</v>
      </c>
      <c r="C42" s="76"/>
      <c r="D42" s="13"/>
      <c r="E42" s="201" t="s">
        <v>158</v>
      </c>
      <c r="F42" s="201"/>
      <c r="G42" s="201"/>
      <c r="H42" s="202"/>
      <c r="I42" s="18" t="s">
        <v>185</v>
      </c>
      <c r="J42" s="180"/>
      <c r="K42" s="181"/>
      <c r="L42" s="181"/>
      <c r="M42" s="182"/>
      <c r="N42" s="183" t="s">
        <v>0</v>
      </c>
      <c r="O42" s="145" t="str">
        <f t="shared" si="4"/>
        <v>New question introduced in 2023 - Please answer this question for the year of the previous update in Column P</v>
      </c>
      <c r="P42" s="145"/>
      <c r="Q42" s="111"/>
      <c r="R42" s="145"/>
      <c r="S42" s="111"/>
      <c r="T42" s="145"/>
      <c r="U42" s="111"/>
      <c r="V42" s="111" t="str">
        <f t="shared" si="2"/>
        <v/>
      </c>
      <c r="W42" s="104"/>
      <c r="X42" s="184"/>
      <c r="Y42" s="123"/>
      <c r="Z42" s="123"/>
      <c r="AA42" s="135"/>
      <c r="AB42" s="112"/>
      <c r="AC42" s="107"/>
      <c r="AD42" s="108"/>
      <c r="AE42" s="113"/>
      <c r="AF42" s="113" t="str">
        <f t="shared" si="6"/>
        <v/>
      </c>
      <c r="AG42" s="113"/>
      <c r="AH42" s="113"/>
      <c r="AI42" s="105"/>
      <c r="AJ42" s="109"/>
      <c r="AK42" s="115" t="str">
        <f t="shared" si="7"/>
        <v/>
      </c>
      <c r="AL42" s="105"/>
      <c r="AM42" s="105"/>
      <c r="AN42" s="105"/>
      <c r="AO42" s="105"/>
      <c r="AP42" s="106" t="str">
        <f t="shared" si="8"/>
        <v>.</v>
      </c>
      <c r="AQ42" s="133"/>
      <c r="AR42" s="2"/>
      <c r="AS42" s="74"/>
      <c r="AT42" s="79"/>
      <c r="AU42" s="79"/>
      <c r="AV42" s="48"/>
    </row>
    <row r="43" spans="1:48" ht="56.5" customHeight="1" x14ac:dyDescent="0.25">
      <c r="A43" s="76" t="str">
        <f t="shared" si="9"/>
        <v>Q6.1.17</v>
      </c>
      <c r="B43" s="76" t="s">
        <v>10</v>
      </c>
      <c r="C43" s="76"/>
      <c r="D43" s="13"/>
      <c r="E43" s="201" t="s">
        <v>159</v>
      </c>
      <c r="F43" s="201"/>
      <c r="G43" s="201"/>
      <c r="H43" s="202"/>
      <c r="I43" s="155" t="s">
        <v>73</v>
      </c>
      <c r="J43" s="180"/>
      <c r="K43" s="181"/>
      <c r="L43" s="181"/>
      <c r="M43" s="182"/>
      <c r="N43" s="183" t="s">
        <v>0</v>
      </c>
      <c r="O43" s="145" t="str">
        <f t="shared" si="4"/>
        <v>New question introduced in 2023 - Please answer this question for the year of the previous update in Column P</v>
      </c>
      <c r="P43" s="145"/>
      <c r="Q43" s="111"/>
      <c r="R43" s="145"/>
      <c r="S43" s="111"/>
      <c r="T43" s="145"/>
      <c r="U43" s="111"/>
      <c r="V43" s="111" t="str">
        <f t="shared" si="2"/>
        <v/>
      </c>
      <c r="W43" s="104"/>
      <c r="X43" s="184"/>
      <c r="Y43" s="123"/>
      <c r="Z43" s="123"/>
      <c r="AA43" s="135"/>
      <c r="AB43" s="112"/>
      <c r="AC43" s="107"/>
      <c r="AD43" s="108"/>
      <c r="AE43" s="113"/>
      <c r="AF43" s="113" t="str">
        <f t="shared" si="6"/>
        <v/>
      </c>
      <c r="AG43" s="113"/>
      <c r="AH43" s="113"/>
      <c r="AI43" s="105"/>
      <c r="AJ43" s="109"/>
      <c r="AK43" s="115" t="str">
        <f t="shared" si="7"/>
        <v/>
      </c>
      <c r="AL43" s="105"/>
      <c r="AM43" s="105"/>
      <c r="AN43" s="105"/>
      <c r="AO43" s="105"/>
      <c r="AP43" s="106" t="str">
        <f t="shared" si="8"/>
        <v>.</v>
      </c>
      <c r="AQ43" s="133"/>
      <c r="AR43" s="2"/>
      <c r="AS43" s="74"/>
      <c r="AT43" s="79"/>
      <c r="AU43" s="79"/>
      <c r="AV43" s="48"/>
    </row>
    <row r="44" spans="1:48" ht="65.150000000000006" customHeight="1" x14ac:dyDescent="0.25">
      <c r="A44" s="76" t="str">
        <f t="shared" si="9"/>
        <v>Q6.1.17a</v>
      </c>
      <c r="B44" s="76" t="s">
        <v>15</v>
      </c>
      <c r="C44" s="76"/>
      <c r="D44" s="13"/>
      <c r="E44" s="82"/>
      <c r="F44" s="203" t="s">
        <v>104</v>
      </c>
      <c r="G44" s="203"/>
      <c r="H44" s="204"/>
      <c r="I44" s="155"/>
      <c r="J44" s="180"/>
      <c r="K44" s="181"/>
      <c r="L44" s="181"/>
      <c r="M44" s="182"/>
      <c r="N44" s="183" t="s">
        <v>0</v>
      </c>
      <c r="O44" s="145" t="s">
        <v>195</v>
      </c>
      <c r="P44" s="145"/>
      <c r="Q44" s="111"/>
      <c r="R44" s="145"/>
      <c r="S44" s="111"/>
      <c r="T44" s="145"/>
      <c r="U44" s="111"/>
      <c r="V44" s="111" t="str">
        <f t="shared" si="2"/>
        <v/>
      </c>
      <c r="W44" s="104"/>
      <c r="X44" s="184"/>
      <c r="Y44" s="123"/>
      <c r="Z44" s="123"/>
      <c r="AA44" s="135"/>
      <c r="AB44" s="112"/>
      <c r="AC44" s="107"/>
      <c r="AD44" s="108"/>
      <c r="AE44" s="113"/>
      <c r="AF44" s="113" t="str">
        <f t="shared" si="6"/>
        <v/>
      </c>
      <c r="AG44" s="113"/>
      <c r="AH44" s="113"/>
      <c r="AI44" s="105"/>
      <c r="AJ44" s="109"/>
      <c r="AK44" s="115" t="str">
        <f t="shared" si="7"/>
        <v/>
      </c>
      <c r="AL44" s="105"/>
      <c r="AM44" s="105"/>
      <c r="AN44" s="105"/>
      <c r="AO44" s="105"/>
      <c r="AP44" s="106" t="str">
        <f t="shared" si="8"/>
        <v>.</v>
      </c>
      <c r="AQ44" s="133"/>
      <c r="AR44" s="2"/>
      <c r="AS44" s="74"/>
      <c r="AT44" s="79"/>
      <c r="AU44" s="79"/>
      <c r="AV44" s="48"/>
    </row>
    <row r="45" spans="1:48" ht="94.5" customHeight="1" x14ac:dyDescent="0.25">
      <c r="A45" s="76" t="str">
        <f t="shared" si="9"/>
        <v>Q6.1.18</v>
      </c>
      <c r="B45" s="76" t="s">
        <v>10</v>
      </c>
      <c r="C45" s="76"/>
      <c r="D45" s="13"/>
      <c r="E45" s="201" t="s">
        <v>160</v>
      </c>
      <c r="F45" s="201"/>
      <c r="G45" s="201"/>
      <c r="H45" s="202"/>
      <c r="I45" s="155" t="s">
        <v>298</v>
      </c>
      <c r="J45" s="180"/>
      <c r="K45" s="181"/>
      <c r="L45" s="181"/>
      <c r="M45" s="182"/>
      <c r="N45" s="183" t="s">
        <v>0</v>
      </c>
      <c r="O45" s="145" t="str">
        <f t="shared" si="4"/>
        <v>New question introduced in 2023 - Please answer this question for the year of the previous update in Column P</v>
      </c>
      <c r="P45" s="145"/>
      <c r="Q45" s="111"/>
      <c r="R45" s="145"/>
      <c r="S45" s="111"/>
      <c r="T45" s="145"/>
      <c r="U45" s="111"/>
      <c r="V45" s="111" t="str">
        <f t="shared" si="2"/>
        <v/>
      </c>
      <c r="W45" s="104"/>
      <c r="X45" s="184"/>
      <c r="Y45" s="123"/>
      <c r="Z45" s="123"/>
      <c r="AA45" s="135"/>
      <c r="AB45" s="112"/>
      <c r="AC45" s="107"/>
      <c r="AD45" s="108"/>
      <c r="AE45" s="113"/>
      <c r="AF45" s="113" t="str">
        <f t="shared" si="6"/>
        <v/>
      </c>
      <c r="AG45" s="113"/>
      <c r="AH45" s="113"/>
      <c r="AI45" s="105"/>
      <c r="AJ45" s="109"/>
      <c r="AK45" s="115" t="str">
        <f t="shared" si="7"/>
        <v/>
      </c>
      <c r="AL45" s="105"/>
      <c r="AM45" s="105"/>
      <c r="AN45" s="105"/>
      <c r="AO45" s="105"/>
      <c r="AP45" s="106" t="str">
        <f t="shared" si="8"/>
        <v>.</v>
      </c>
      <c r="AQ45" s="133"/>
      <c r="AR45" s="2"/>
      <c r="AS45" s="74"/>
      <c r="AT45" s="79"/>
      <c r="AU45" s="79"/>
      <c r="AV45" s="48"/>
    </row>
    <row r="46" spans="1:48" ht="91" customHeight="1" x14ac:dyDescent="0.25">
      <c r="A46" s="76" t="str">
        <f t="shared" si="9"/>
        <v>Q6.1.18a</v>
      </c>
      <c r="B46" s="76" t="s">
        <v>10</v>
      </c>
      <c r="C46" s="76"/>
      <c r="D46" s="13"/>
      <c r="E46" s="82"/>
      <c r="F46" s="201" t="s">
        <v>300</v>
      </c>
      <c r="G46" s="201"/>
      <c r="H46" s="202"/>
      <c r="I46" s="155" t="s">
        <v>304</v>
      </c>
      <c r="J46" s="180"/>
      <c r="K46" s="181"/>
      <c r="L46" s="181"/>
      <c r="M46" s="182"/>
      <c r="N46" s="183" t="s">
        <v>0</v>
      </c>
      <c r="O46" s="145" t="str">
        <f t="shared" si="4"/>
        <v>New question introduced in 2023 - Please answer this question for the year of the previous update in Column P</v>
      </c>
      <c r="P46" s="145"/>
      <c r="Q46" s="111"/>
      <c r="R46" s="145"/>
      <c r="S46" s="111"/>
      <c r="T46" s="145"/>
      <c r="U46" s="111"/>
      <c r="V46" s="111" t="str">
        <f t="shared" si="2"/>
        <v/>
      </c>
      <c r="W46" s="104"/>
      <c r="X46" s="184"/>
      <c r="Y46" s="123"/>
      <c r="Z46" s="123"/>
      <c r="AA46" s="135"/>
      <c r="AB46" s="112"/>
      <c r="AC46" s="107"/>
      <c r="AD46" s="108"/>
      <c r="AE46" s="113"/>
      <c r="AF46" s="113" t="str">
        <f t="shared" si="6"/>
        <v/>
      </c>
      <c r="AG46" s="113"/>
      <c r="AH46" s="113"/>
      <c r="AI46" s="105"/>
      <c r="AJ46" s="109"/>
      <c r="AK46" s="115" t="str">
        <f t="shared" si="7"/>
        <v/>
      </c>
      <c r="AL46" s="105"/>
      <c r="AM46" s="105"/>
      <c r="AN46" s="105"/>
      <c r="AO46" s="105"/>
      <c r="AP46" s="106" t="str">
        <f t="shared" si="8"/>
        <v>.</v>
      </c>
      <c r="AQ46" s="133"/>
      <c r="AR46" s="2"/>
      <c r="AS46" s="74"/>
      <c r="AT46" s="79"/>
      <c r="AU46" s="79"/>
      <c r="AV46" s="48"/>
    </row>
    <row r="47" spans="1:48" ht="68.5" customHeight="1" x14ac:dyDescent="0.25">
      <c r="A47" s="76" t="str">
        <f t="shared" si="9"/>
        <v>Q6.1.18b</v>
      </c>
      <c r="B47" s="76" t="s">
        <v>15</v>
      </c>
      <c r="C47" s="76"/>
      <c r="D47" s="13"/>
      <c r="E47" s="172"/>
      <c r="F47" s="203" t="s">
        <v>105</v>
      </c>
      <c r="G47" s="203"/>
      <c r="H47" s="204"/>
      <c r="I47" s="156"/>
      <c r="J47" s="180"/>
      <c r="K47" s="181"/>
      <c r="L47" s="181"/>
      <c r="M47" s="182"/>
      <c r="N47" s="183" t="s">
        <v>0</v>
      </c>
      <c r="O47" s="145" t="s">
        <v>195</v>
      </c>
      <c r="P47" s="145"/>
      <c r="Q47" s="111"/>
      <c r="R47" s="145"/>
      <c r="S47" s="111"/>
      <c r="T47" s="145"/>
      <c r="U47" s="111"/>
      <c r="V47" s="111" t="str">
        <f t="shared" si="2"/>
        <v/>
      </c>
      <c r="W47" s="104"/>
      <c r="X47" s="184"/>
      <c r="Y47" s="123"/>
      <c r="Z47" s="123"/>
      <c r="AA47" s="135"/>
      <c r="AB47" s="112"/>
      <c r="AC47" s="107"/>
      <c r="AD47" s="108"/>
      <c r="AE47" s="113"/>
      <c r="AF47" s="113" t="str">
        <f t="shared" si="6"/>
        <v/>
      </c>
      <c r="AG47" s="113"/>
      <c r="AH47" s="113"/>
      <c r="AI47" s="105"/>
      <c r="AJ47" s="109"/>
      <c r="AK47" s="115" t="str">
        <f t="shared" si="7"/>
        <v/>
      </c>
      <c r="AL47" s="105"/>
      <c r="AM47" s="105"/>
      <c r="AN47" s="105"/>
      <c r="AO47" s="105"/>
      <c r="AP47" s="106" t="str">
        <f t="shared" si="8"/>
        <v>.</v>
      </c>
      <c r="AQ47" s="133"/>
      <c r="AR47" s="2"/>
      <c r="AS47" s="74"/>
      <c r="AT47" s="79"/>
      <c r="AU47" s="79"/>
      <c r="AV47" s="48"/>
    </row>
    <row r="48" spans="1:48" ht="64" customHeight="1" x14ac:dyDescent="0.25">
      <c r="A48" s="76" t="str">
        <f t="shared" si="9"/>
        <v>Q6.1.19</v>
      </c>
      <c r="B48" s="76" t="s">
        <v>10</v>
      </c>
      <c r="C48" s="76"/>
      <c r="D48" s="13"/>
      <c r="E48" s="201" t="s">
        <v>161</v>
      </c>
      <c r="F48" s="201"/>
      <c r="G48" s="201"/>
      <c r="H48" s="202"/>
      <c r="I48" s="155" t="s">
        <v>170</v>
      </c>
      <c r="J48" s="180"/>
      <c r="K48" s="181"/>
      <c r="L48" s="181"/>
      <c r="M48" s="182"/>
      <c r="N48" s="183" t="s">
        <v>0</v>
      </c>
      <c r="O48" s="145" t="str">
        <f t="shared" si="4"/>
        <v>New question introduced in 2023 - Please answer this question for the year of the previous update in Column P</v>
      </c>
      <c r="P48" s="145"/>
      <c r="Q48" s="111"/>
      <c r="R48" s="145"/>
      <c r="S48" s="111"/>
      <c r="T48" s="145"/>
      <c r="U48" s="111"/>
      <c r="V48" s="111" t="str">
        <f t="shared" si="2"/>
        <v/>
      </c>
      <c r="W48" s="104"/>
      <c r="X48" s="184"/>
      <c r="Y48" s="123"/>
      <c r="Z48" s="123"/>
      <c r="AA48" s="135"/>
      <c r="AB48" s="112"/>
      <c r="AC48" s="107"/>
      <c r="AD48" s="108"/>
      <c r="AE48" s="113"/>
      <c r="AF48" s="113" t="str">
        <f t="shared" si="6"/>
        <v/>
      </c>
      <c r="AG48" s="113"/>
      <c r="AH48" s="113"/>
      <c r="AI48" s="105"/>
      <c r="AJ48" s="109"/>
      <c r="AK48" s="115" t="str">
        <f t="shared" si="7"/>
        <v/>
      </c>
      <c r="AL48" s="105"/>
      <c r="AM48" s="105"/>
      <c r="AN48" s="105"/>
      <c r="AO48" s="105"/>
      <c r="AP48" s="106" t="str">
        <f t="shared" si="8"/>
        <v>.</v>
      </c>
      <c r="AQ48" s="133"/>
      <c r="AR48" s="2"/>
      <c r="AS48" s="74"/>
      <c r="AT48" s="79"/>
      <c r="AU48" s="79"/>
      <c r="AV48" s="48"/>
    </row>
    <row r="49" spans="1:48" ht="186" customHeight="1" x14ac:dyDescent="0.25">
      <c r="A49" s="76" t="str">
        <f t="shared" si="9"/>
        <v>Q6.1.19a</v>
      </c>
      <c r="B49" s="76" t="s">
        <v>10</v>
      </c>
      <c r="C49" s="76"/>
      <c r="D49" s="13"/>
      <c r="E49" s="82"/>
      <c r="F49" s="201" t="s">
        <v>106</v>
      </c>
      <c r="G49" s="201"/>
      <c r="H49" s="202"/>
      <c r="I49" s="153" t="s">
        <v>187</v>
      </c>
      <c r="J49" s="180"/>
      <c r="K49" s="181"/>
      <c r="L49" s="181"/>
      <c r="M49" s="182"/>
      <c r="N49" s="183" t="s">
        <v>0</v>
      </c>
      <c r="O49" s="145" t="str">
        <f t="shared" si="4"/>
        <v>New question introduced in 2023 - Please answer this question for the year of the previous update in Column P</v>
      </c>
      <c r="P49" s="145"/>
      <c r="Q49" s="111"/>
      <c r="R49" s="145"/>
      <c r="S49" s="111"/>
      <c r="T49" s="145"/>
      <c r="U49" s="111"/>
      <c r="V49" s="111" t="str">
        <f t="shared" si="2"/>
        <v/>
      </c>
      <c r="W49" s="104"/>
      <c r="X49" s="184"/>
      <c r="Y49" s="123"/>
      <c r="Z49" s="123"/>
      <c r="AA49" s="135"/>
      <c r="AB49" s="112"/>
      <c r="AC49" s="107"/>
      <c r="AD49" s="113"/>
      <c r="AE49" s="113"/>
      <c r="AF49" s="113" t="str">
        <f t="shared" si="6"/>
        <v/>
      </c>
      <c r="AG49" s="113"/>
      <c r="AH49" s="113"/>
      <c r="AI49" s="105"/>
      <c r="AJ49" s="109"/>
      <c r="AK49" s="115" t="str">
        <f t="shared" si="7"/>
        <v/>
      </c>
      <c r="AL49" s="105"/>
      <c r="AM49" s="105"/>
      <c r="AN49" s="105"/>
      <c r="AO49" s="105"/>
      <c r="AP49" s="106" t="str">
        <f t="shared" si="8"/>
        <v>.</v>
      </c>
      <c r="AQ49" s="133"/>
      <c r="AR49" s="2"/>
      <c r="AS49" s="74"/>
      <c r="AT49" s="79"/>
      <c r="AU49" s="79"/>
      <c r="AV49" s="48"/>
    </row>
    <row r="50" spans="1:48" ht="52.5" customHeight="1" thickBot="1" x14ac:dyDescent="0.3">
      <c r="A50" s="76" t="str">
        <f t="shared" si="9"/>
        <v>Q6.1.19b</v>
      </c>
      <c r="B50" s="76" t="s">
        <v>15</v>
      </c>
      <c r="C50" s="76"/>
      <c r="D50" s="55"/>
      <c r="E50" s="157"/>
      <c r="F50" s="207" t="s">
        <v>107</v>
      </c>
      <c r="G50" s="207"/>
      <c r="H50" s="208"/>
      <c r="I50" s="158"/>
      <c r="J50" s="191"/>
      <c r="K50" s="192"/>
      <c r="L50" s="192"/>
      <c r="M50" s="193"/>
      <c r="N50" s="194" t="s">
        <v>0</v>
      </c>
      <c r="O50" s="159" t="str">
        <f t="shared" si="4"/>
        <v/>
      </c>
      <c r="P50" s="159"/>
      <c r="Q50" s="124"/>
      <c r="R50" s="159"/>
      <c r="S50" s="111"/>
      <c r="T50" s="159"/>
      <c r="U50" s="111"/>
      <c r="V50" s="124" t="str">
        <f t="shared" si="2"/>
        <v/>
      </c>
      <c r="W50" s="125"/>
      <c r="X50" s="195"/>
      <c r="Y50" s="196"/>
      <c r="Z50" s="196"/>
      <c r="AA50" s="197"/>
      <c r="AB50" s="126"/>
      <c r="AC50" s="127"/>
      <c r="AD50" s="128"/>
      <c r="AE50" s="129"/>
      <c r="AF50" s="129" t="str">
        <f t="shared" si="6"/>
        <v/>
      </c>
      <c r="AG50" s="129"/>
      <c r="AH50" s="129"/>
      <c r="AI50" s="131"/>
      <c r="AJ50" s="130"/>
      <c r="AK50" s="129" t="str">
        <f t="shared" si="7"/>
        <v/>
      </c>
      <c r="AL50" s="131"/>
      <c r="AM50" s="131"/>
      <c r="AN50" s="131"/>
      <c r="AO50" s="131"/>
      <c r="AP50" s="136" t="str">
        <f t="shared" si="8"/>
        <v>.</v>
      </c>
      <c r="AQ50" s="137"/>
      <c r="AR50" s="2"/>
      <c r="AS50" s="71"/>
      <c r="AT50" s="80"/>
      <c r="AU50" s="80"/>
      <c r="AV50" s="53"/>
    </row>
    <row r="51" spans="1:48" x14ac:dyDescent="0.25">
      <c r="D51" s="2"/>
      <c r="E51" s="2"/>
      <c r="F51" s="2"/>
      <c r="G51" s="2"/>
      <c r="H51" s="2"/>
      <c r="I51" s="54"/>
      <c r="J51" s="54"/>
      <c r="K51" s="54"/>
      <c r="L51" s="54"/>
      <c r="M51" s="54"/>
      <c r="N51" s="47"/>
      <c r="O51" s="47"/>
      <c r="P51" s="47"/>
      <c r="Q51" s="60"/>
      <c r="R51" s="60"/>
      <c r="S51" s="60"/>
      <c r="T51" s="60"/>
      <c r="U51" s="60"/>
      <c r="V51" s="59"/>
      <c r="W51" s="47"/>
      <c r="X51" s="47"/>
      <c r="Y51" s="47"/>
      <c r="Z51" s="47"/>
      <c r="AA51" s="47"/>
      <c r="AB51" s="160"/>
      <c r="AC51" s="160"/>
      <c r="AO51" s="35"/>
      <c r="AR51" s="2"/>
    </row>
    <row r="52" spans="1:48" x14ac:dyDescent="0.25">
      <c r="B52" s="11">
        <f>COUNTIF(B6:B50,"E")+ COUNTIF(B6:B50,"EC")+ COUNTIF(B6:B50,"N")+ COUNTIF(B6:B50,"ETS")</f>
        <v>29</v>
      </c>
      <c r="Q52" s="54"/>
      <c r="R52" s="54"/>
      <c r="S52" s="54"/>
      <c r="T52" s="54"/>
      <c r="U52" s="54"/>
      <c r="AB52" s="161"/>
      <c r="AC52" s="161"/>
      <c r="AS52" s="11">
        <f>COUNTIF(AS6:AS50,"x")</f>
        <v>0</v>
      </c>
      <c r="AT52" s="11">
        <f>AS52/B52</f>
        <v>0</v>
      </c>
    </row>
    <row r="53" spans="1:48" x14ac:dyDescent="0.25">
      <c r="AB53" s="161"/>
      <c r="AC53" s="161"/>
    </row>
    <row r="54" spans="1:48" x14ac:dyDescent="0.25">
      <c r="H54" s="18"/>
      <c r="AB54" s="161"/>
      <c r="AC54" s="161"/>
    </row>
    <row r="55" spans="1:48" x14ac:dyDescent="0.25">
      <c r="B55" s="6"/>
      <c r="AB55" s="161"/>
      <c r="AC55" s="161"/>
    </row>
    <row r="56" spans="1:48" x14ac:dyDescent="0.25">
      <c r="B56" s="6"/>
      <c r="AB56" s="161"/>
      <c r="AC56" s="161"/>
    </row>
    <row r="57" spans="1:48" x14ac:dyDescent="0.25">
      <c r="B57" s="6"/>
      <c r="AB57" s="161"/>
      <c r="AC57" s="161"/>
    </row>
    <row r="58" spans="1:48" x14ac:dyDescent="0.25">
      <c r="B58" s="6"/>
      <c r="AB58" s="161"/>
      <c r="AC58" s="161"/>
    </row>
    <row r="59" spans="1:48" x14ac:dyDescent="0.25">
      <c r="B59" s="2"/>
      <c r="AB59" s="161"/>
      <c r="AC59" s="161"/>
    </row>
    <row r="60" spans="1:48" x14ac:dyDescent="0.25">
      <c r="B60" s="6"/>
      <c r="AB60" s="161"/>
      <c r="AC60" s="161"/>
    </row>
    <row r="61" spans="1:48" x14ac:dyDescent="0.25">
      <c r="AB61" s="161"/>
      <c r="AC61" s="161"/>
    </row>
    <row r="62" spans="1:48" x14ac:dyDescent="0.25">
      <c r="E62" s="14"/>
      <c r="AB62" s="161"/>
      <c r="AC62" s="161"/>
    </row>
    <row r="63" spans="1:48" x14ac:dyDescent="0.25">
      <c r="AB63" s="161"/>
      <c r="AC63" s="161"/>
    </row>
    <row r="64" spans="1:48" s="31" customFormat="1" x14ac:dyDescent="0.25">
      <c r="A64" s="11"/>
      <c r="B64" s="11"/>
      <c r="C64" s="11"/>
      <c r="D64" s="11"/>
      <c r="E64" s="11"/>
      <c r="F64" s="11"/>
      <c r="G64" s="11"/>
      <c r="H64" s="11"/>
      <c r="I64" s="22"/>
      <c r="J64" s="22"/>
      <c r="K64" s="22"/>
      <c r="L64" s="22"/>
      <c r="M64" s="22"/>
      <c r="Q64" s="22"/>
      <c r="R64" s="22"/>
      <c r="S64" s="22"/>
      <c r="T64" s="22"/>
      <c r="U64" s="22"/>
      <c r="AB64" s="161"/>
      <c r="AC64" s="161"/>
      <c r="AH64" s="32"/>
      <c r="AI64" s="11"/>
      <c r="AJ64" s="11"/>
      <c r="AK64" s="11"/>
      <c r="AL64" s="11"/>
    </row>
    <row r="65" spans="1:38" s="31" customFormat="1" x14ac:dyDescent="0.25">
      <c r="A65" s="11"/>
      <c r="B65" s="11"/>
      <c r="C65" s="11"/>
      <c r="D65" s="11"/>
      <c r="E65" s="11"/>
      <c r="F65" s="11"/>
      <c r="G65" s="11"/>
      <c r="H65" s="11"/>
      <c r="I65" s="22"/>
      <c r="J65" s="22"/>
      <c r="K65" s="22"/>
      <c r="L65" s="22"/>
      <c r="M65" s="22"/>
      <c r="Q65" s="22"/>
      <c r="R65" s="22"/>
      <c r="S65" s="22"/>
      <c r="T65" s="22"/>
      <c r="U65" s="22"/>
      <c r="AB65" s="161"/>
      <c r="AC65" s="161"/>
      <c r="AH65" s="32"/>
      <c r="AI65" s="11"/>
      <c r="AJ65" s="11"/>
      <c r="AK65" s="11"/>
      <c r="AL65" s="11"/>
    </row>
    <row r="66" spans="1:38" s="31" customFormat="1" x14ac:dyDescent="0.25">
      <c r="A66" s="11"/>
      <c r="B66" s="11"/>
      <c r="C66" s="11"/>
      <c r="D66" s="11"/>
      <c r="E66" s="11"/>
      <c r="F66" s="11"/>
      <c r="G66" s="11"/>
      <c r="H66" s="11"/>
      <c r="I66" s="22"/>
      <c r="J66" s="22"/>
      <c r="K66" s="22"/>
      <c r="L66" s="22"/>
      <c r="M66" s="22"/>
      <c r="Q66" s="22"/>
      <c r="R66" s="22"/>
      <c r="S66" s="22"/>
      <c r="T66" s="22"/>
      <c r="U66" s="22"/>
      <c r="AB66" s="161"/>
      <c r="AC66" s="161"/>
      <c r="AH66" s="32"/>
      <c r="AI66" s="11"/>
      <c r="AJ66" s="11"/>
      <c r="AK66" s="11"/>
      <c r="AL66" s="11"/>
    </row>
    <row r="67" spans="1:38" s="31" customFormat="1" x14ac:dyDescent="0.25">
      <c r="A67" s="11"/>
      <c r="B67" s="11"/>
      <c r="C67" s="11"/>
      <c r="D67" s="11"/>
      <c r="E67" s="11"/>
      <c r="F67" s="11"/>
      <c r="G67" s="11"/>
      <c r="H67" s="11"/>
      <c r="I67" s="22"/>
      <c r="J67" s="22"/>
      <c r="K67" s="22"/>
      <c r="L67" s="22"/>
      <c r="M67" s="22"/>
      <c r="Q67" s="22"/>
      <c r="R67" s="22"/>
      <c r="S67" s="22"/>
      <c r="T67" s="22"/>
      <c r="U67" s="22"/>
      <c r="AB67" s="161"/>
      <c r="AC67" s="161"/>
      <c r="AH67" s="32"/>
      <c r="AI67" s="11"/>
      <c r="AJ67" s="11"/>
      <c r="AK67" s="11"/>
      <c r="AL67" s="11"/>
    </row>
    <row r="68" spans="1:38" s="31" customFormat="1" x14ac:dyDescent="0.25">
      <c r="A68" s="11"/>
      <c r="B68" s="11"/>
      <c r="C68" s="11"/>
      <c r="D68" s="11"/>
      <c r="E68" s="11"/>
      <c r="F68" s="11"/>
      <c r="G68" s="11"/>
      <c r="H68" s="11"/>
      <c r="I68" s="22"/>
      <c r="J68" s="22"/>
      <c r="K68" s="22"/>
      <c r="L68" s="22"/>
      <c r="M68" s="22"/>
      <c r="Q68" s="22"/>
      <c r="R68" s="22"/>
      <c r="S68" s="22"/>
      <c r="T68" s="22"/>
      <c r="U68" s="22"/>
      <c r="AB68" s="161"/>
      <c r="AC68" s="161"/>
      <c r="AH68" s="32"/>
      <c r="AI68" s="11"/>
      <c r="AJ68" s="11"/>
      <c r="AK68" s="11"/>
      <c r="AL68" s="11"/>
    </row>
    <row r="69" spans="1:38" s="31" customFormat="1" x14ac:dyDescent="0.25">
      <c r="A69" s="11"/>
      <c r="B69" s="11"/>
      <c r="C69" s="11"/>
      <c r="D69" s="11"/>
      <c r="E69" s="11"/>
      <c r="F69" s="11"/>
      <c r="G69" s="11"/>
      <c r="H69" s="11"/>
      <c r="I69" s="22"/>
      <c r="J69" s="22"/>
      <c r="K69" s="22"/>
      <c r="L69" s="22"/>
      <c r="M69" s="22"/>
      <c r="Q69" s="22"/>
      <c r="R69" s="22"/>
      <c r="S69" s="22"/>
      <c r="T69" s="22"/>
      <c r="U69" s="22"/>
      <c r="AB69" s="161"/>
      <c r="AC69" s="161"/>
      <c r="AH69" s="32"/>
      <c r="AI69" s="11"/>
      <c r="AJ69" s="11"/>
      <c r="AK69" s="11"/>
      <c r="AL69" s="11"/>
    </row>
    <row r="70" spans="1:38" s="31" customFormat="1" x14ac:dyDescent="0.25">
      <c r="A70" s="11"/>
      <c r="B70" s="11"/>
      <c r="C70" s="11"/>
      <c r="D70" s="11"/>
      <c r="E70" s="11"/>
      <c r="F70" s="11"/>
      <c r="G70" s="11"/>
      <c r="H70" s="11"/>
      <c r="I70" s="22"/>
      <c r="J70" s="22"/>
      <c r="K70" s="22"/>
      <c r="L70" s="22"/>
      <c r="M70" s="22"/>
      <c r="Q70" s="22"/>
      <c r="R70" s="22"/>
      <c r="S70" s="22"/>
      <c r="T70" s="22"/>
      <c r="U70" s="22"/>
      <c r="AB70" s="161"/>
      <c r="AC70" s="161"/>
      <c r="AH70" s="32"/>
      <c r="AI70" s="11"/>
      <c r="AJ70" s="11"/>
      <c r="AK70" s="11"/>
      <c r="AL70" s="11"/>
    </row>
    <row r="71" spans="1:38" s="31" customFormat="1" x14ac:dyDescent="0.25">
      <c r="A71" s="11"/>
      <c r="B71" s="11"/>
      <c r="C71" s="11"/>
      <c r="D71" s="11"/>
      <c r="E71" s="11"/>
      <c r="F71" s="11"/>
      <c r="G71" s="11"/>
      <c r="H71" s="11"/>
      <c r="I71" s="22"/>
      <c r="J71" s="22"/>
      <c r="K71" s="22"/>
      <c r="L71" s="22"/>
      <c r="M71" s="22"/>
      <c r="Q71" s="22"/>
      <c r="R71" s="22"/>
      <c r="S71" s="22"/>
      <c r="T71" s="22"/>
      <c r="U71" s="22"/>
      <c r="AB71" s="161"/>
      <c r="AC71" s="161"/>
      <c r="AH71" s="32"/>
      <c r="AI71" s="11"/>
      <c r="AJ71" s="11"/>
      <c r="AK71" s="11"/>
      <c r="AL71" s="11"/>
    </row>
    <row r="72" spans="1:38" s="31" customFormat="1" x14ac:dyDescent="0.25">
      <c r="A72" s="11"/>
      <c r="B72" s="11"/>
      <c r="C72" s="11"/>
      <c r="D72" s="11"/>
      <c r="E72" s="11"/>
      <c r="F72" s="11"/>
      <c r="G72" s="11"/>
      <c r="H72" s="11"/>
      <c r="I72" s="22"/>
      <c r="J72" s="22"/>
      <c r="K72" s="22"/>
      <c r="L72" s="22"/>
      <c r="M72" s="22"/>
      <c r="Q72" s="22"/>
      <c r="R72" s="22"/>
      <c r="S72" s="22"/>
      <c r="T72" s="22"/>
      <c r="U72" s="22"/>
      <c r="AB72" s="161"/>
      <c r="AC72" s="161"/>
      <c r="AH72" s="32"/>
      <c r="AI72" s="11"/>
      <c r="AJ72" s="11"/>
      <c r="AK72" s="11"/>
      <c r="AL72" s="11"/>
    </row>
    <row r="73" spans="1:38" s="31" customFormat="1" x14ac:dyDescent="0.25">
      <c r="A73" s="11"/>
      <c r="B73" s="11"/>
      <c r="C73" s="11"/>
      <c r="D73" s="11"/>
      <c r="E73" s="11"/>
      <c r="F73" s="11"/>
      <c r="G73" s="11"/>
      <c r="H73" s="11"/>
      <c r="I73" s="22"/>
      <c r="J73" s="22"/>
      <c r="K73" s="22"/>
      <c r="L73" s="22"/>
      <c r="M73" s="22"/>
      <c r="Q73" s="22"/>
      <c r="R73" s="22"/>
      <c r="S73" s="22"/>
      <c r="T73" s="22"/>
      <c r="U73" s="22"/>
      <c r="AB73" s="161"/>
      <c r="AC73" s="161"/>
      <c r="AH73" s="32"/>
      <c r="AI73" s="11"/>
      <c r="AJ73" s="11"/>
      <c r="AK73" s="11"/>
      <c r="AL73" s="11"/>
    </row>
    <row r="74" spans="1:38" s="31" customFormat="1" x14ac:dyDescent="0.25">
      <c r="A74" s="11"/>
      <c r="B74" s="11"/>
      <c r="C74" s="11"/>
      <c r="D74" s="11"/>
      <c r="E74" s="11"/>
      <c r="F74" s="11"/>
      <c r="G74" s="11"/>
      <c r="H74" s="11"/>
      <c r="I74" s="22"/>
      <c r="J74" s="22"/>
      <c r="K74" s="22"/>
      <c r="L74" s="22"/>
      <c r="M74" s="22"/>
      <c r="Q74" s="22"/>
      <c r="R74" s="22"/>
      <c r="S74" s="22"/>
      <c r="T74" s="22"/>
      <c r="U74" s="22"/>
      <c r="AB74" s="161"/>
      <c r="AC74" s="161"/>
      <c r="AH74" s="32"/>
      <c r="AI74" s="11"/>
      <c r="AJ74" s="11"/>
      <c r="AK74" s="11"/>
      <c r="AL74" s="11"/>
    </row>
    <row r="75" spans="1:38" s="31" customFormat="1" x14ac:dyDescent="0.25">
      <c r="A75" s="11"/>
      <c r="B75" s="11"/>
      <c r="C75" s="11"/>
      <c r="D75" s="11"/>
      <c r="E75" s="11"/>
      <c r="F75" s="11"/>
      <c r="G75" s="11"/>
      <c r="H75" s="11"/>
      <c r="I75" s="22"/>
      <c r="J75" s="22"/>
      <c r="K75" s="22"/>
      <c r="L75" s="22"/>
      <c r="M75" s="22"/>
      <c r="Q75" s="22"/>
      <c r="R75" s="22"/>
      <c r="S75" s="22"/>
      <c r="T75" s="22"/>
      <c r="U75" s="22"/>
      <c r="AB75" s="161"/>
      <c r="AC75" s="161"/>
      <c r="AH75" s="32"/>
      <c r="AI75" s="11"/>
      <c r="AJ75" s="11"/>
      <c r="AK75" s="11"/>
      <c r="AL75" s="11"/>
    </row>
    <row r="76" spans="1:38" s="31" customFormat="1" x14ac:dyDescent="0.25">
      <c r="A76" s="11"/>
      <c r="B76" s="11"/>
      <c r="C76" s="11"/>
      <c r="D76" s="11"/>
      <c r="E76" s="11"/>
      <c r="F76" s="11"/>
      <c r="G76" s="11"/>
      <c r="H76" s="11"/>
      <c r="I76" s="22"/>
      <c r="J76" s="22"/>
      <c r="K76" s="22"/>
      <c r="L76" s="22"/>
      <c r="M76" s="22"/>
      <c r="Q76" s="22"/>
      <c r="R76" s="22"/>
      <c r="S76" s="22"/>
      <c r="T76" s="22"/>
      <c r="U76" s="22"/>
      <c r="AB76" s="161"/>
      <c r="AC76" s="161"/>
      <c r="AH76" s="32"/>
      <c r="AI76" s="11"/>
      <c r="AJ76" s="11"/>
      <c r="AK76" s="11"/>
      <c r="AL76" s="11"/>
    </row>
    <row r="77" spans="1:38" s="31" customFormat="1" x14ac:dyDescent="0.25">
      <c r="A77" s="11"/>
      <c r="B77" s="11"/>
      <c r="C77" s="11"/>
      <c r="D77" s="11"/>
      <c r="E77" s="11"/>
      <c r="F77" s="11"/>
      <c r="G77" s="11"/>
      <c r="H77" s="11"/>
      <c r="I77" s="22"/>
      <c r="J77" s="22"/>
      <c r="K77" s="22"/>
      <c r="L77" s="22"/>
      <c r="M77" s="22"/>
      <c r="Q77" s="22"/>
      <c r="R77" s="22"/>
      <c r="S77" s="22"/>
      <c r="T77" s="22"/>
      <c r="U77" s="22"/>
      <c r="AB77" s="161"/>
      <c r="AC77" s="161"/>
      <c r="AH77" s="32"/>
      <c r="AI77" s="11"/>
      <c r="AJ77" s="11"/>
      <c r="AK77" s="11"/>
      <c r="AL77" s="11"/>
    </row>
    <row r="78" spans="1:38" s="31" customFormat="1" x14ac:dyDescent="0.25">
      <c r="A78" s="11"/>
      <c r="B78" s="11"/>
      <c r="C78" s="11"/>
      <c r="D78" s="11"/>
      <c r="E78" s="11"/>
      <c r="F78" s="11"/>
      <c r="G78" s="11"/>
      <c r="H78" s="11"/>
      <c r="I78" s="22"/>
      <c r="J78" s="22"/>
      <c r="K78" s="22"/>
      <c r="L78" s="22"/>
      <c r="M78" s="22"/>
      <c r="Q78" s="22"/>
      <c r="R78" s="22"/>
      <c r="S78" s="22"/>
      <c r="T78" s="22"/>
      <c r="U78" s="22"/>
      <c r="AB78" s="161"/>
      <c r="AC78" s="161"/>
      <c r="AH78" s="32"/>
      <c r="AI78" s="11"/>
      <c r="AJ78" s="11"/>
      <c r="AK78" s="11"/>
      <c r="AL78" s="11"/>
    </row>
    <row r="79" spans="1:38" s="31" customFormat="1" x14ac:dyDescent="0.25">
      <c r="A79" s="11"/>
      <c r="B79" s="11"/>
      <c r="C79" s="11"/>
      <c r="D79" s="11"/>
      <c r="E79" s="11"/>
      <c r="F79" s="11"/>
      <c r="G79" s="11"/>
      <c r="H79" s="11"/>
      <c r="I79" s="22"/>
      <c r="J79" s="22"/>
      <c r="K79" s="22"/>
      <c r="L79" s="22"/>
      <c r="M79" s="22"/>
      <c r="Q79" s="22"/>
      <c r="R79" s="22"/>
      <c r="S79" s="22"/>
      <c r="T79" s="22"/>
      <c r="U79" s="22"/>
      <c r="AB79" s="161"/>
      <c r="AC79" s="161"/>
      <c r="AH79" s="32"/>
      <c r="AI79" s="11"/>
      <c r="AJ79" s="11"/>
      <c r="AK79" s="11"/>
      <c r="AL79" s="11"/>
    </row>
    <row r="80" spans="1:38" s="31" customFormat="1" x14ac:dyDescent="0.25">
      <c r="A80" s="11"/>
      <c r="B80" s="11"/>
      <c r="C80" s="11"/>
      <c r="D80" s="11"/>
      <c r="E80" s="11"/>
      <c r="F80" s="11"/>
      <c r="G80" s="11"/>
      <c r="H80" s="11"/>
      <c r="I80" s="22"/>
      <c r="J80" s="22"/>
      <c r="K80" s="22"/>
      <c r="L80" s="22"/>
      <c r="M80" s="22"/>
      <c r="Q80" s="22"/>
      <c r="R80" s="22"/>
      <c r="S80" s="22"/>
      <c r="T80" s="22"/>
      <c r="U80" s="22"/>
      <c r="AB80" s="161"/>
      <c r="AC80" s="161"/>
      <c r="AH80" s="32"/>
      <c r="AI80" s="11"/>
      <c r="AJ80" s="11"/>
      <c r="AK80" s="11"/>
      <c r="AL80" s="11"/>
    </row>
    <row r="81" spans="1:38" s="31" customFormat="1" x14ac:dyDescent="0.25">
      <c r="A81" s="11"/>
      <c r="B81" s="11"/>
      <c r="C81" s="11"/>
      <c r="D81" s="11"/>
      <c r="E81" s="11"/>
      <c r="F81" s="11"/>
      <c r="G81" s="11"/>
      <c r="H81" s="11"/>
      <c r="I81" s="22"/>
      <c r="J81" s="22"/>
      <c r="K81" s="22"/>
      <c r="L81" s="22"/>
      <c r="M81" s="22"/>
      <c r="Q81" s="22"/>
      <c r="R81" s="22"/>
      <c r="S81" s="22"/>
      <c r="T81" s="22"/>
      <c r="U81" s="22"/>
      <c r="AB81" s="161"/>
      <c r="AC81" s="161"/>
      <c r="AH81" s="32"/>
      <c r="AI81" s="11"/>
      <c r="AJ81" s="11"/>
      <c r="AK81" s="11"/>
      <c r="AL81" s="11"/>
    </row>
    <row r="82" spans="1:38" s="31" customFormat="1" x14ac:dyDescent="0.25">
      <c r="A82" s="11"/>
      <c r="B82" s="11"/>
      <c r="C82" s="11"/>
      <c r="D82" s="11"/>
      <c r="E82" s="11"/>
      <c r="F82" s="11"/>
      <c r="G82" s="11"/>
      <c r="H82" s="11"/>
      <c r="I82" s="22"/>
      <c r="J82" s="22"/>
      <c r="K82" s="22"/>
      <c r="L82" s="22"/>
      <c r="M82" s="22"/>
      <c r="Q82" s="22"/>
      <c r="R82" s="22"/>
      <c r="S82" s="22"/>
      <c r="T82" s="22"/>
      <c r="U82" s="22"/>
      <c r="AB82" s="161"/>
      <c r="AC82" s="161"/>
      <c r="AH82" s="32"/>
      <c r="AI82" s="11"/>
      <c r="AJ82" s="11"/>
      <c r="AK82" s="11"/>
      <c r="AL82" s="11"/>
    </row>
    <row r="83" spans="1:38" s="31" customFormat="1" x14ac:dyDescent="0.25">
      <c r="A83" s="11"/>
      <c r="B83" s="11"/>
      <c r="C83" s="11"/>
      <c r="D83" s="11"/>
      <c r="E83" s="11"/>
      <c r="F83" s="11"/>
      <c r="G83" s="11"/>
      <c r="H83" s="11"/>
      <c r="I83" s="22"/>
      <c r="J83" s="22"/>
      <c r="K83" s="22"/>
      <c r="L83" s="22"/>
      <c r="M83" s="22"/>
      <c r="Q83" s="22"/>
      <c r="R83" s="22"/>
      <c r="S83" s="22"/>
      <c r="T83" s="22"/>
      <c r="U83" s="22"/>
      <c r="AB83" s="161"/>
      <c r="AC83" s="161"/>
      <c r="AH83" s="32"/>
      <c r="AI83" s="11"/>
      <c r="AJ83" s="11"/>
      <c r="AK83" s="11"/>
      <c r="AL83" s="11"/>
    </row>
    <row r="84" spans="1:38" s="31" customFormat="1" x14ac:dyDescent="0.25">
      <c r="A84" s="11"/>
      <c r="B84" s="11"/>
      <c r="C84" s="11"/>
      <c r="D84" s="11"/>
      <c r="E84" s="11"/>
      <c r="F84" s="11"/>
      <c r="G84" s="11"/>
      <c r="H84" s="11"/>
      <c r="I84" s="22"/>
      <c r="J84" s="22"/>
      <c r="K84" s="22"/>
      <c r="L84" s="22"/>
      <c r="M84" s="22"/>
      <c r="Q84" s="22"/>
      <c r="R84" s="22"/>
      <c r="S84" s="22"/>
      <c r="T84" s="22"/>
      <c r="U84" s="22"/>
      <c r="AB84" s="161"/>
      <c r="AC84" s="161"/>
      <c r="AH84" s="32"/>
      <c r="AI84" s="11"/>
      <c r="AJ84" s="11"/>
      <c r="AK84" s="11"/>
      <c r="AL84" s="11"/>
    </row>
    <row r="85" spans="1:38" s="31" customFormat="1" x14ac:dyDescent="0.25">
      <c r="A85" s="11"/>
      <c r="B85" s="11"/>
      <c r="C85" s="11"/>
      <c r="D85" s="11"/>
      <c r="E85" s="11"/>
      <c r="F85" s="11"/>
      <c r="G85" s="11"/>
      <c r="H85" s="11"/>
      <c r="I85" s="22"/>
      <c r="J85" s="22"/>
      <c r="K85" s="22"/>
      <c r="L85" s="22"/>
      <c r="M85" s="22"/>
      <c r="Q85" s="22"/>
      <c r="R85" s="22"/>
      <c r="S85" s="22"/>
      <c r="T85" s="22"/>
      <c r="U85" s="22"/>
      <c r="AB85" s="161"/>
      <c r="AC85" s="161"/>
      <c r="AH85" s="32"/>
      <c r="AI85" s="11"/>
      <c r="AJ85" s="11"/>
      <c r="AK85" s="11"/>
      <c r="AL85" s="11"/>
    </row>
    <row r="86" spans="1:38" s="31" customFormat="1" x14ac:dyDescent="0.25">
      <c r="A86" s="11"/>
      <c r="B86" s="11"/>
      <c r="C86" s="11"/>
      <c r="D86" s="11"/>
      <c r="E86" s="11"/>
      <c r="F86" s="11"/>
      <c r="G86" s="11"/>
      <c r="H86" s="11"/>
      <c r="I86" s="22"/>
      <c r="J86" s="22"/>
      <c r="K86" s="22"/>
      <c r="L86" s="22"/>
      <c r="M86" s="22"/>
      <c r="Q86" s="22"/>
      <c r="R86" s="22"/>
      <c r="S86" s="22"/>
      <c r="T86" s="22"/>
      <c r="U86" s="22"/>
      <c r="AB86" s="161"/>
      <c r="AC86" s="161"/>
      <c r="AH86" s="32"/>
      <c r="AI86" s="11"/>
      <c r="AJ86" s="11"/>
      <c r="AK86" s="11"/>
      <c r="AL86" s="11"/>
    </row>
    <row r="87" spans="1:38" s="31" customFormat="1" x14ac:dyDescent="0.25">
      <c r="A87" s="11"/>
      <c r="B87" s="11"/>
      <c r="C87" s="11"/>
      <c r="D87" s="11"/>
      <c r="E87" s="11"/>
      <c r="F87" s="11"/>
      <c r="G87" s="11"/>
      <c r="H87" s="11"/>
      <c r="I87" s="22"/>
      <c r="J87" s="22"/>
      <c r="K87" s="22"/>
      <c r="L87" s="22"/>
      <c r="M87" s="22"/>
      <c r="Q87" s="22"/>
      <c r="R87" s="22"/>
      <c r="S87" s="22"/>
      <c r="T87" s="22"/>
      <c r="U87" s="22"/>
      <c r="AB87" s="161"/>
      <c r="AC87" s="161"/>
      <c r="AH87" s="32"/>
      <c r="AI87" s="11"/>
      <c r="AJ87" s="11"/>
      <c r="AK87" s="11"/>
      <c r="AL87" s="11"/>
    </row>
    <row r="88" spans="1:38" s="31" customFormat="1" x14ac:dyDescent="0.25">
      <c r="A88" s="11"/>
      <c r="B88" s="11"/>
      <c r="C88" s="11"/>
      <c r="D88" s="11"/>
      <c r="E88" s="11"/>
      <c r="F88" s="11"/>
      <c r="G88" s="11"/>
      <c r="H88" s="11"/>
      <c r="I88" s="22"/>
      <c r="J88" s="22"/>
      <c r="K88" s="22"/>
      <c r="L88" s="22"/>
      <c r="M88" s="22"/>
      <c r="Q88" s="22"/>
      <c r="R88" s="22"/>
      <c r="S88" s="22"/>
      <c r="T88" s="22"/>
      <c r="U88" s="22"/>
      <c r="AB88" s="161"/>
      <c r="AC88" s="161"/>
      <c r="AH88" s="32"/>
      <c r="AI88" s="11"/>
      <c r="AJ88" s="11"/>
      <c r="AK88" s="11"/>
      <c r="AL88" s="11"/>
    </row>
    <row r="89" spans="1:38" s="31" customFormat="1" x14ac:dyDescent="0.25">
      <c r="A89" s="11"/>
      <c r="B89" s="11"/>
      <c r="C89" s="11"/>
      <c r="D89" s="11"/>
      <c r="E89" s="11"/>
      <c r="F89" s="11"/>
      <c r="G89" s="11"/>
      <c r="H89" s="11"/>
      <c r="I89" s="22"/>
      <c r="J89" s="22"/>
      <c r="K89" s="22"/>
      <c r="L89" s="22"/>
      <c r="M89" s="22"/>
      <c r="Q89" s="22"/>
      <c r="R89" s="22"/>
      <c r="S89" s="22"/>
      <c r="T89" s="22"/>
      <c r="U89" s="22"/>
      <c r="AB89" s="161"/>
      <c r="AC89" s="161"/>
      <c r="AH89" s="32"/>
      <c r="AI89" s="11"/>
      <c r="AJ89" s="11"/>
      <c r="AK89" s="11"/>
      <c r="AL89" s="11"/>
    </row>
    <row r="90" spans="1:38" s="31" customFormat="1" x14ac:dyDescent="0.25">
      <c r="A90" s="11"/>
      <c r="B90" s="11"/>
      <c r="C90" s="11"/>
      <c r="D90" s="11"/>
      <c r="E90" s="11"/>
      <c r="F90" s="11"/>
      <c r="G90" s="11"/>
      <c r="H90" s="11"/>
      <c r="I90" s="22"/>
      <c r="J90" s="22"/>
      <c r="K90" s="22"/>
      <c r="L90" s="22"/>
      <c r="M90" s="22"/>
      <c r="Q90" s="22"/>
      <c r="R90" s="22"/>
      <c r="S90" s="22"/>
      <c r="T90" s="22"/>
      <c r="U90" s="22"/>
      <c r="AB90" s="161"/>
      <c r="AC90" s="161"/>
      <c r="AH90" s="32"/>
      <c r="AI90" s="11"/>
      <c r="AJ90" s="11"/>
      <c r="AK90" s="11"/>
      <c r="AL90" s="11"/>
    </row>
    <row r="91" spans="1:38" s="31" customFormat="1" x14ac:dyDescent="0.25">
      <c r="A91" s="11"/>
      <c r="B91" s="11"/>
      <c r="C91" s="11"/>
      <c r="D91" s="11"/>
      <c r="E91" s="11"/>
      <c r="F91" s="11"/>
      <c r="G91" s="11"/>
      <c r="H91" s="11"/>
      <c r="I91" s="22"/>
      <c r="J91" s="22"/>
      <c r="K91" s="22"/>
      <c r="L91" s="22"/>
      <c r="M91" s="22"/>
      <c r="Q91" s="22"/>
      <c r="R91" s="22"/>
      <c r="S91" s="22"/>
      <c r="T91" s="22"/>
      <c r="U91" s="22"/>
      <c r="AB91" s="161"/>
      <c r="AC91" s="161"/>
      <c r="AH91" s="32"/>
      <c r="AI91" s="11"/>
      <c r="AJ91" s="11"/>
      <c r="AK91" s="11"/>
      <c r="AL91" s="11"/>
    </row>
    <row r="92" spans="1:38" s="31" customFormat="1" x14ac:dyDescent="0.25">
      <c r="A92" s="11"/>
      <c r="B92" s="11"/>
      <c r="C92" s="11"/>
      <c r="D92" s="11"/>
      <c r="E92" s="11"/>
      <c r="F92" s="11"/>
      <c r="G92" s="11"/>
      <c r="H92" s="11"/>
      <c r="I92" s="22"/>
      <c r="J92" s="22"/>
      <c r="K92" s="22"/>
      <c r="L92" s="22"/>
      <c r="M92" s="22"/>
      <c r="Q92" s="22"/>
      <c r="R92" s="22"/>
      <c r="S92" s="22"/>
      <c r="T92" s="22"/>
      <c r="U92" s="22"/>
      <c r="AB92" s="161"/>
      <c r="AC92" s="161"/>
      <c r="AH92" s="32"/>
      <c r="AI92" s="11"/>
      <c r="AJ92" s="11"/>
      <c r="AK92" s="11"/>
      <c r="AL92" s="11"/>
    </row>
    <row r="93" spans="1:38" s="31" customFormat="1" x14ac:dyDescent="0.25">
      <c r="A93" s="11"/>
      <c r="B93" s="11"/>
      <c r="C93" s="11"/>
      <c r="D93" s="11"/>
      <c r="E93" s="11"/>
      <c r="F93" s="11"/>
      <c r="G93" s="11"/>
      <c r="H93" s="11"/>
      <c r="I93" s="22"/>
      <c r="J93" s="22"/>
      <c r="K93" s="22"/>
      <c r="L93" s="22"/>
      <c r="M93" s="22"/>
      <c r="Q93" s="22"/>
      <c r="R93" s="22"/>
      <c r="S93" s="22"/>
      <c r="T93" s="22"/>
      <c r="U93" s="22"/>
      <c r="AB93" s="161"/>
      <c r="AC93" s="161"/>
      <c r="AH93" s="32"/>
      <c r="AI93" s="11"/>
      <c r="AJ93" s="11"/>
      <c r="AK93" s="11"/>
      <c r="AL93" s="11"/>
    </row>
    <row r="94" spans="1:38" s="31" customFormat="1" x14ac:dyDescent="0.25">
      <c r="A94" s="11"/>
      <c r="B94" s="11"/>
      <c r="C94" s="11"/>
      <c r="D94" s="11"/>
      <c r="E94" s="11"/>
      <c r="F94" s="11"/>
      <c r="G94" s="11"/>
      <c r="H94" s="11"/>
      <c r="I94" s="22"/>
      <c r="J94" s="22"/>
      <c r="K94" s="22"/>
      <c r="L94" s="22"/>
      <c r="M94" s="22"/>
      <c r="Q94" s="22"/>
      <c r="R94" s="22"/>
      <c r="S94" s="22"/>
      <c r="T94" s="22"/>
      <c r="U94" s="22"/>
      <c r="AB94" s="161"/>
      <c r="AC94" s="161"/>
      <c r="AH94" s="32"/>
      <c r="AI94" s="11"/>
      <c r="AJ94" s="11"/>
      <c r="AK94" s="11"/>
      <c r="AL94" s="11"/>
    </row>
    <row r="95" spans="1:38" s="31" customFormat="1" x14ac:dyDescent="0.25">
      <c r="A95" s="11"/>
      <c r="B95" s="11"/>
      <c r="C95" s="11"/>
      <c r="D95" s="11"/>
      <c r="E95" s="11"/>
      <c r="F95" s="11"/>
      <c r="G95" s="11"/>
      <c r="H95" s="11"/>
      <c r="I95" s="22"/>
      <c r="J95" s="22"/>
      <c r="K95" s="22"/>
      <c r="L95" s="22"/>
      <c r="M95" s="22"/>
      <c r="Q95" s="22"/>
      <c r="R95" s="22"/>
      <c r="S95" s="22"/>
      <c r="T95" s="22"/>
      <c r="U95" s="22"/>
      <c r="AB95" s="161"/>
      <c r="AC95" s="161"/>
      <c r="AH95" s="32"/>
      <c r="AI95" s="11"/>
      <c r="AJ95" s="11"/>
      <c r="AK95" s="11"/>
      <c r="AL95" s="11"/>
    </row>
    <row r="96" spans="1:38" s="31" customFormat="1" x14ac:dyDescent="0.25">
      <c r="A96" s="11"/>
      <c r="B96" s="11"/>
      <c r="C96" s="11"/>
      <c r="D96" s="11"/>
      <c r="E96" s="11"/>
      <c r="F96" s="11"/>
      <c r="G96" s="11"/>
      <c r="H96" s="11"/>
      <c r="I96" s="22"/>
      <c r="J96" s="22"/>
      <c r="K96" s="22"/>
      <c r="L96" s="22"/>
      <c r="M96" s="22"/>
      <c r="Q96" s="22"/>
      <c r="R96" s="22"/>
      <c r="S96" s="22"/>
      <c r="T96" s="22"/>
      <c r="U96" s="22"/>
      <c r="AB96" s="161"/>
      <c r="AC96" s="161"/>
      <c r="AH96" s="32"/>
      <c r="AI96" s="11"/>
      <c r="AJ96" s="11"/>
      <c r="AK96" s="11"/>
      <c r="AL96" s="11"/>
    </row>
    <row r="97" spans="1:38" s="31" customFormat="1" x14ac:dyDescent="0.25">
      <c r="A97" s="11"/>
      <c r="B97" s="11"/>
      <c r="C97" s="11"/>
      <c r="D97" s="11"/>
      <c r="E97" s="11"/>
      <c r="F97" s="11"/>
      <c r="G97" s="11"/>
      <c r="H97" s="11"/>
      <c r="I97" s="22"/>
      <c r="J97" s="22"/>
      <c r="K97" s="22"/>
      <c r="L97" s="22"/>
      <c r="M97" s="22"/>
      <c r="Q97" s="22"/>
      <c r="R97" s="22"/>
      <c r="S97" s="22"/>
      <c r="T97" s="22"/>
      <c r="U97" s="22"/>
      <c r="AB97" s="161"/>
      <c r="AC97" s="161"/>
      <c r="AH97" s="32"/>
      <c r="AI97" s="11"/>
      <c r="AJ97" s="11"/>
      <c r="AK97" s="11"/>
      <c r="AL97" s="11"/>
    </row>
    <row r="98" spans="1:38" s="31" customFormat="1" x14ac:dyDescent="0.25">
      <c r="A98" s="11"/>
      <c r="B98" s="11"/>
      <c r="C98" s="11"/>
      <c r="D98" s="11"/>
      <c r="E98" s="11"/>
      <c r="F98" s="11"/>
      <c r="G98" s="11"/>
      <c r="H98" s="11"/>
      <c r="I98" s="22"/>
      <c r="J98" s="22"/>
      <c r="K98" s="22"/>
      <c r="L98" s="22"/>
      <c r="M98" s="22"/>
      <c r="Q98" s="22"/>
      <c r="R98" s="22"/>
      <c r="S98" s="22"/>
      <c r="T98" s="22"/>
      <c r="U98" s="22"/>
      <c r="AB98" s="161"/>
      <c r="AC98" s="161"/>
      <c r="AH98" s="32"/>
      <c r="AI98" s="11"/>
      <c r="AJ98" s="11"/>
      <c r="AK98" s="11"/>
      <c r="AL98" s="11"/>
    </row>
    <row r="99" spans="1:38" s="31" customFormat="1" x14ac:dyDescent="0.25">
      <c r="A99" s="11"/>
      <c r="B99" s="11"/>
      <c r="C99" s="11"/>
      <c r="D99" s="11"/>
      <c r="E99" s="11"/>
      <c r="F99" s="11"/>
      <c r="G99" s="11"/>
      <c r="H99" s="11"/>
      <c r="I99" s="22"/>
      <c r="J99" s="22"/>
      <c r="K99" s="22"/>
      <c r="L99" s="22"/>
      <c r="M99" s="22"/>
      <c r="Q99" s="22"/>
      <c r="R99" s="22"/>
      <c r="S99" s="22"/>
      <c r="T99" s="22"/>
      <c r="U99" s="22"/>
      <c r="AB99" s="161"/>
      <c r="AC99" s="161"/>
      <c r="AH99" s="32"/>
      <c r="AI99" s="11"/>
      <c r="AJ99" s="11"/>
      <c r="AK99" s="11"/>
      <c r="AL99" s="11"/>
    </row>
    <row r="100" spans="1:38" s="31" customFormat="1" x14ac:dyDescent="0.25">
      <c r="A100" s="11"/>
      <c r="B100" s="11"/>
      <c r="C100" s="11"/>
      <c r="D100" s="11"/>
      <c r="E100" s="11"/>
      <c r="F100" s="11"/>
      <c r="G100" s="11"/>
      <c r="H100" s="11"/>
      <c r="I100" s="22"/>
      <c r="J100" s="22"/>
      <c r="K100" s="22"/>
      <c r="L100" s="22"/>
      <c r="M100" s="22"/>
      <c r="Q100" s="22"/>
      <c r="R100" s="22"/>
      <c r="S100" s="22"/>
      <c r="T100" s="22"/>
      <c r="U100" s="22"/>
      <c r="AB100" s="161"/>
      <c r="AC100" s="161"/>
      <c r="AH100" s="32"/>
      <c r="AI100" s="11"/>
      <c r="AJ100" s="11"/>
      <c r="AK100" s="11"/>
      <c r="AL100" s="11"/>
    </row>
    <row r="101" spans="1:38" s="31" customFormat="1" x14ac:dyDescent="0.25">
      <c r="A101" s="11"/>
      <c r="B101" s="11"/>
      <c r="C101" s="11"/>
      <c r="D101" s="11"/>
      <c r="E101" s="11"/>
      <c r="F101" s="11"/>
      <c r="G101" s="11"/>
      <c r="H101" s="11"/>
      <c r="I101" s="22"/>
      <c r="J101" s="22"/>
      <c r="K101" s="22"/>
      <c r="L101" s="22"/>
      <c r="M101" s="22"/>
      <c r="Q101" s="22"/>
      <c r="R101" s="22"/>
      <c r="S101" s="22"/>
      <c r="T101" s="22"/>
      <c r="U101" s="22"/>
      <c r="AB101" s="161"/>
      <c r="AC101" s="161"/>
      <c r="AH101" s="32"/>
      <c r="AI101" s="11"/>
      <c r="AJ101" s="11"/>
      <c r="AK101" s="11"/>
      <c r="AL101" s="11"/>
    </row>
    <row r="102" spans="1:38" s="31" customFormat="1" x14ac:dyDescent="0.25">
      <c r="A102" s="11"/>
      <c r="B102" s="11"/>
      <c r="C102" s="11"/>
      <c r="D102" s="11"/>
      <c r="E102" s="11"/>
      <c r="F102" s="11"/>
      <c r="G102" s="11"/>
      <c r="H102" s="11"/>
      <c r="I102" s="22"/>
      <c r="J102" s="22"/>
      <c r="K102" s="22"/>
      <c r="L102" s="22"/>
      <c r="M102" s="22"/>
      <c r="Q102" s="22"/>
      <c r="R102" s="22"/>
      <c r="S102" s="22"/>
      <c r="T102" s="22"/>
      <c r="U102" s="22"/>
      <c r="AB102" s="161"/>
      <c r="AC102" s="161"/>
      <c r="AH102" s="32"/>
      <c r="AI102" s="11"/>
      <c r="AJ102" s="11"/>
      <c r="AK102" s="11"/>
      <c r="AL102" s="11"/>
    </row>
    <row r="103" spans="1:38" s="31" customFormat="1" x14ac:dyDescent="0.25">
      <c r="A103" s="11"/>
      <c r="B103" s="11"/>
      <c r="C103" s="11"/>
      <c r="D103" s="11"/>
      <c r="E103" s="11"/>
      <c r="F103" s="11"/>
      <c r="G103" s="11"/>
      <c r="H103" s="11"/>
      <c r="I103" s="22"/>
      <c r="J103" s="22"/>
      <c r="K103" s="22"/>
      <c r="L103" s="22"/>
      <c r="M103" s="22"/>
      <c r="Q103" s="22"/>
      <c r="R103" s="22"/>
      <c r="S103" s="22"/>
      <c r="T103" s="22"/>
      <c r="U103" s="22"/>
      <c r="AB103" s="161"/>
      <c r="AC103" s="161"/>
      <c r="AH103" s="32"/>
      <c r="AI103" s="11"/>
      <c r="AJ103" s="11"/>
      <c r="AK103" s="11"/>
      <c r="AL103" s="11"/>
    </row>
    <row r="104" spans="1:38" s="31" customFormat="1" x14ac:dyDescent="0.25">
      <c r="A104" s="11"/>
      <c r="B104" s="11"/>
      <c r="C104" s="11"/>
      <c r="D104" s="11"/>
      <c r="E104" s="11"/>
      <c r="F104" s="11"/>
      <c r="G104" s="11"/>
      <c r="H104" s="11"/>
      <c r="I104" s="22"/>
      <c r="J104" s="22"/>
      <c r="K104" s="22"/>
      <c r="L104" s="22"/>
      <c r="M104" s="22"/>
      <c r="Q104" s="22"/>
      <c r="R104" s="22"/>
      <c r="S104" s="22"/>
      <c r="T104" s="22"/>
      <c r="U104" s="22"/>
      <c r="AB104" s="161"/>
      <c r="AC104" s="161"/>
      <c r="AH104" s="32"/>
      <c r="AI104" s="11"/>
      <c r="AJ104" s="11"/>
      <c r="AK104" s="11"/>
      <c r="AL104" s="11"/>
    </row>
    <row r="105" spans="1:38" s="31" customFormat="1" x14ac:dyDescent="0.25">
      <c r="A105" s="11"/>
      <c r="B105" s="11"/>
      <c r="C105" s="11"/>
      <c r="D105" s="11"/>
      <c r="E105" s="11"/>
      <c r="F105" s="11"/>
      <c r="G105" s="11"/>
      <c r="H105" s="11"/>
      <c r="I105" s="22"/>
      <c r="J105" s="22"/>
      <c r="K105" s="22"/>
      <c r="L105" s="22"/>
      <c r="M105" s="22"/>
      <c r="Q105" s="22"/>
      <c r="R105" s="22"/>
      <c r="S105" s="22"/>
      <c r="T105" s="22"/>
      <c r="U105" s="22"/>
      <c r="AB105" s="161"/>
      <c r="AC105" s="161"/>
      <c r="AH105" s="32"/>
      <c r="AI105" s="11"/>
      <c r="AJ105" s="11"/>
      <c r="AK105" s="11"/>
      <c r="AL105" s="11"/>
    </row>
    <row r="106" spans="1:38" s="31" customFormat="1" x14ac:dyDescent="0.25">
      <c r="A106" s="11"/>
      <c r="B106" s="11"/>
      <c r="C106" s="11"/>
      <c r="D106" s="11"/>
      <c r="E106" s="11"/>
      <c r="F106" s="11"/>
      <c r="G106" s="11"/>
      <c r="H106" s="11"/>
      <c r="I106" s="22"/>
      <c r="J106" s="22"/>
      <c r="K106" s="22"/>
      <c r="L106" s="22"/>
      <c r="M106" s="22"/>
      <c r="Q106" s="22"/>
      <c r="R106" s="22"/>
      <c r="S106" s="22"/>
      <c r="T106" s="22"/>
      <c r="U106" s="22"/>
      <c r="AB106" s="161"/>
      <c r="AC106" s="161"/>
      <c r="AH106" s="32"/>
      <c r="AI106" s="11"/>
      <c r="AJ106" s="11"/>
      <c r="AK106" s="11"/>
      <c r="AL106" s="11"/>
    </row>
    <row r="107" spans="1:38" s="31" customFormat="1" x14ac:dyDescent="0.25">
      <c r="A107" s="11"/>
      <c r="B107" s="11"/>
      <c r="C107" s="11"/>
      <c r="D107" s="11"/>
      <c r="E107" s="11"/>
      <c r="F107" s="11"/>
      <c r="G107" s="11"/>
      <c r="H107" s="11"/>
      <c r="I107" s="22"/>
      <c r="J107" s="22"/>
      <c r="K107" s="22"/>
      <c r="L107" s="22"/>
      <c r="M107" s="22"/>
      <c r="Q107" s="22"/>
      <c r="R107" s="22"/>
      <c r="S107" s="22"/>
      <c r="T107" s="22"/>
      <c r="U107" s="22"/>
      <c r="AB107" s="161"/>
      <c r="AC107" s="161"/>
      <c r="AH107" s="32"/>
      <c r="AI107" s="11"/>
      <c r="AJ107" s="11"/>
      <c r="AK107" s="11"/>
      <c r="AL107" s="11"/>
    </row>
    <row r="108" spans="1:38" s="31" customFormat="1" x14ac:dyDescent="0.25">
      <c r="A108" s="11"/>
      <c r="B108" s="11"/>
      <c r="C108" s="11"/>
      <c r="D108" s="11"/>
      <c r="E108" s="11"/>
      <c r="F108" s="11"/>
      <c r="G108" s="11"/>
      <c r="H108" s="11"/>
      <c r="I108" s="22"/>
      <c r="J108" s="22"/>
      <c r="K108" s="22"/>
      <c r="L108" s="22"/>
      <c r="M108" s="22"/>
      <c r="Q108" s="22"/>
      <c r="R108" s="22"/>
      <c r="S108" s="22"/>
      <c r="T108" s="22"/>
      <c r="U108" s="22"/>
      <c r="AB108" s="161"/>
      <c r="AC108" s="161"/>
      <c r="AH108" s="32"/>
      <c r="AI108" s="11"/>
      <c r="AJ108" s="11"/>
      <c r="AK108" s="11"/>
      <c r="AL108" s="11"/>
    </row>
    <row r="109" spans="1:38" s="31" customFormat="1" x14ac:dyDescent="0.25">
      <c r="A109" s="11"/>
      <c r="B109" s="11"/>
      <c r="C109" s="11"/>
      <c r="D109" s="11"/>
      <c r="E109" s="11"/>
      <c r="F109" s="11"/>
      <c r="G109" s="11"/>
      <c r="H109" s="11"/>
      <c r="I109" s="22"/>
      <c r="J109" s="22"/>
      <c r="K109" s="22"/>
      <c r="L109" s="22"/>
      <c r="M109" s="22"/>
      <c r="Q109" s="22"/>
      <c r="R109" s="22"/>
      <c r="S109" s="22"/>
      <c r="T109" s="22"/>
      <c r="U109" s="22"/>
      <c r="AB109" s="161"/>
      <c r="AC109" s="161"/>
      <c r="AH109" s="32"/>
      <c r="AI109" s="11"/>
      <c r="AJ109" s="11"/>
      <c r="AK109" s="11"/>
      <c r="AL109" s="11"/>
    </row>
    <row r="110" spans="1:38" s="31" customFormat="1" x14ac:dyDescent="0.25">
      <c r="A110" s="11"/>
      <c r="B110" s="11"/>
      <c r="C110" s="11"/>
      <c r="D110" s="11"/>
      <c r="E110" s="11"/>
      <c r="F110" s="11"/>
      <c r="G110" s="11"/>
      <c r="H110" s="11"/>
      <c r="I110" s="22"/>
      <c r="J110" s="22"/>
      <c r="K110" s="22"/>
      <c r="L110" s="22"/>
      <c r="M110" s="22"/>
      <c r="Q110" s="22"/>
      <c r="R110" s="22"/>
      <c r="S110" s="22"/>
      <c r="T110" s="22"/>
      <c r="U110" s="22"/>
      <c r="AB110" s="161"/>
      <c r="AC110" s="161"/>
      <c r="AH110" s="32"/>
      <c r="AI110" s="11"/>
      <c r="AJ110" s="11"/>
      <c r="AK110" s="11"/>
      <c r="AL110" s="11"/>
    </row>
    <row r="111" spans="1:38" s="31" customFormat="1" x14ac:dyDescent="0.25">
      <c r="A111" s="11"/>
      <c r="B111" s="11"/>
      <c r="C111" s="11"/>
      <c r="D111" s="11"/>
      <c r="E111" s="11"/>
      <c r="F111" s="11"/>
      <c r="G111" s="11"/>
      <c r="H111" s="11"/>
      <c r="I111" s="22"/>
      <c r="J111" s="22"/>
      <c r="K111" s="22"/>
      <c r="L111" s="22"/>
      <c r="M111" s="22"/>
      <c r="Q111" s="22"/>
      <c r="R111" s="22"/>
      <c r="S111" s="22"/>
      <c r="T111" s="22"/>
      <c r="U111" s="22"/>
      <c r="AB111" s="161"/>
      <c r="AC111" s="161"/>
      <c r="AH111" s="32"/>
      <c r="AI111" s="11"/>
      <c r="AJ111" s="11"/>
      <c r="AK111" s="11"/>
      <c r="AL111" s="11"/>
    </row>
    <row r="112" spans="1:38" s="31" customFormat="1" x14ac:dyDescent="0.25">
      <c r="A112" s="11"/>
      <c r="B112" s="11"/>
      <c r="C112" s="11"/>
      <c r="D112" s="11"/>
      <c r="E112" s="11"/>
      <c r="F112" s="11"/>
      <c r="G112" s="11"/>
      <c r="H112" s="11"/>
      <c r="I112" s="22"/>
      <c r="J112" s="22"/>
      <c r="K112" s="22"/>
      <c r="L112" s="22"/>
      <c r="M112" s="22"/>
      <c r="Q112" s="22"/>
      <c r="R112" s="22"/>
      <c r="S112" s="22"/>
      <c r="T112" s="22"/>
      <c r="U112" s="22"/>
      <c r="AB112" s="161"/>
      <c r="AC112" s="161"/>
      <c r="AH112" s="32"/>
      <c r="AI112" s="11"/>
      <c r="AJ112" s="11"/>
      <c r="AK112" s="11"/>
      <c r="AL112" s="11"/>
    </row>
    <row r="113" spans="1:38" s="31" customFormat="1" x14ac:dyDescent="0.25">
      <c r="A113" s="11"/>
      <c r="B113" s="11"/>
      <c r="C113" s="11"/>
      <c r="D113" s="11"/>
      <c r="E113" s="11"/>
      <c r="F113" s="11"/>
      <c r="G113" s="11"/>
      <c r="H113" s="11"/>
      <c r="I113" s="22"/>
      <c r="J113" s="22"/>
      <c r="K113" s="22"/>
      <c r="L113" s="22"/>
      <c r="M113" s="22"/>
      <c r="Q113" s="22"/>
      <c r="R113" s="22"/>
      <c r="S113" s="22"/>
      <c r="T113" s="22"/>
      <c r="U113" s="22"/>
      <c r="AB113" s="161"/>
      <c r="AC113" s="161"/>
      <c r="AH113" s="32"/>
      <c r="AI113" s="11"/>
      <c r="AJ113" s="11"/>
      <c r="AK113" s="11"/>
      <c r="AL113" s="11"/>
    </row>
    <row r="114" spans="1:38" s="31" customFormat="1" x14ac:dyDescent="0.25">
      <c r="A114" s="11"/>
      <c r="B114" s="11"/>
      <c r="C114" s="11"/>
      <c r="D114" s="11"/>
      <c r="E114" s="11"/>
      <c r="F114" s="11"/>
      <c r="G114" s="11"/>
      <c r="H114" s="11"/>
      <c r="I114" s="22"/>
      <c r="J114" s="22"/>
      <c r="K114" s="22"/>
      <c r="L114" s="22"/>
      <c r="M114" s="22"/>
      <c r="Q114" s="22"/>
      <c r="R114" s="22"/>
      <c r="S114" s="22"/>
      <c r="T114" s="22"/>
      <c r="U114" s="22"/>
      <c r="AB114" s="161"/>
      <c r="AC114" s="161"/>
      <c r="AH114" s="32"/>
      <c r="AI114" s="11"/>
      <c r="AJ114" s="11"/>
      <c r="AK114" s="11"/>
      <c r="AL114" s="11"/>
    </row>
    <row r="115" spans="1:38" s="31" customFormat="1" x14ac:dyDescent="0.25">
      <c r="A115" s="11"/>
      <c r="B115" s="11"/>
      <c r="C115" s="11"/>
      <c r="D115" s="11"/>
      <c r="E115" s="11"/>
      <c r="F115" s="11"/>
      <c r="G115" s="11"/>
      <c r="H115" s="11"/>
      <c r="I115" s="22"/>
      <c r="J115" s="22"/>
      <c r="K115" s="22"/>
      <c r="L115" s="22"/>
      <c r="M115" s="22"/>
      <c r="Q115" s="22"/>
      <c r="R115" s="22"/>
      <c r="S115" s="22"/>
      <c r="T115" s="22"/>
      <c r="U115" s="22"/>
      <c r="AB115" s="161"/>
      <c r="AC115" s="161"/>
      <c r="AH115" s="32"/>
      <c r="AI115" s="11"/>
      <c r="AJ115" s="11"/>
      <c r="AK115" s="11"/>
      <c r="AL115" s="11"/>
    </row>
    <row r="116" spans="1:38" s="31" customFormat="1" x14ac:dyDescent="0.25">
      <c r="A116" s="11"/>
      <c r="B116" s="11"/>
      <c r="C116" s="11"/>
      <c r="D116" s="11"/>
      <c r="E116" s="11"/>
      <c r="F116" s="11"/>
      <c r="G116" s="11"/>
      <c r="H116" s="11"/>
      <c r="I116" s="22"/>
      <c r="J116" s="22"/>
      <c r="K116" s="22"/>
      <c r="L116" s="22"/>
      <c r="M116" s="22"/>
      <c r="Q116" s="22"/>
      <c r="R116" s="22"/>
      <c r="S116" s="22"/>
      <c r="T116" s="22"/>
      <c r="U116" s="22"/>
      <c r="AB116" s="161"/>
      <c r="AC116" s="161"/>
      <c r="AH116" s="32"/>
      <c r="AI116" s="11"/>
      <c r="AJ116" s="11"/>
      <c r="AK116" s="11"/>
      <c r="AL116" s="11"/>
    </row>
    <row r="117" spans="1:38" s="31" customFormat="1" x14ac:dyDescent="0.25">
      <c r="A117" s="11"/>
      <c r="B117" s="11"/>
      <c r="C117" s="11"/>
      <c r="D117" s="11"/>
      <c r="E117" s="11"/>
      <c r="F117" s="11"/>
      <c r="G117" s="11"/>
      <c r="H117" s="11"/>
      <c r="I117" s="22"/>
      <c r="J117" s="22"/>
      <c r="K117" s="22"/>
      <c r="L117" s="22"/>
      <c r="M117" s="22"/>
      <c r="Q117" s="22"/>
      <c r="R117" s="22"/>
      <c r="S117" s="22"/>
      <c r="T117" s="22"/>
      <c r="U117" s="22"/>
      <c r="AB117" s="161"/>
      <c r="AC117" s="161"/>
      <c r="AH117" s="32"/>
      <c r="AI117" s="11"/>
      <c r="AJ117" s="11"/>
      <c r="AK117" s="11"/>
      <c r="AL117" s="11"/>
    </row>
    <row r="118" spans="1:38" s="31" customFormat="1" x14ac:dyDescent="0.25">
      <c r="A118" s="11"/>
      <c r="B118" s="11"/>
      <c r="C118" s="11"/>
      <c r="D118" s="11"/>
      <c r="E118" s="11"/>
      <c r="F118" s="11"/>
      <c r="G118" s="11"/>
      <c r="H118" s="11"/>
      <c r="I118" s="22"/>
      <c r="J118" s="22"/>
      <c r="K118" s="22"/>
      <c r="L118" s="22"/>
      <c r="M118" s="22"/>
      <c r="Q118" s="22"/>
      <c r="R118" s="22"/>
      <c r="S118" s="22"/>
      <c r="T118" s="22"/>
      <c r="U118" s="22"/>
      <c r="AB118" s="161"/>
      <c r="AC118" s="161"/>
      <c r="AH118" s="32"/>
      <c r="AI118" s="11"/>
      <c r="AJ118" s="11"/>
      <c r="AK118" s="11"/>
      <c r="AL118" s="11"/>
    </row>
    <row r="119" spans="1:38" s="31" customFormat="1" x14ac:dyDescent="0.25">
      <c r="A119" s="11"/>
      <c r="B119" s="11"/>
      <c r="C119" s="11"/>
      <c r="D119" s="11"/>
      <c r="E119" s="11"/>
      <c r="F119" s="11"/>
      <c r="G119" s="11"/>
      <c r="H119" s="11"/>
      <c r="I119" s="22"/>
      <c r="J119" s="22"/>
      <c r="K119" s="22"/>
      <c r="L119" s="22"/>
      <c r="M119" s="22"/>
      <c r="Q119" s="22"/>
      <c r="R119" s="22"/>
      <c r="S119" s="22"/>
      <c r="T119" s="22"/>
      <c r="U119" s="22"/>
      <c r="AB119" s="161"/>
      <c r="AC119" s="161"/>
      <c r="AH119" s="32"/>
      <c r="AI119" s="11"/>
      <c r="AJ119" s="11"/>
      <c r="AK119" s="11"/>
      <c r="AL119" s="11"/>
    </row>
    <row r="120" spans="1:38" s="31" customFormat="1" x14ac:dyDescent="0.25">
      <c r="A120" s="11"/>
      <c r="B120" s="11"/>
      <c r="C120" s="11"/>
      <c r="D120" s="11"/>
      <c r="E120" s="11"/>
      <c r="F120" s="11"/>
      <c r="G120" s="11"/>
      <c r="H120" s="11"/>
      <c r="I120" s="22"/>
      <c r="J120" s="22"/>
      <c r="K120" s="22"/>
      <c r="L120" s="22"/>
      <c r="M120" s="22"/>
      <c r="Q120" s="22"/>
      <c r="R120" s="22"/>
      <c r="S120" s="22"/>
      <c r="T120" s="22"/>
      <c r="U120" s="22"/>
      <c r="AB120" s="161"/>
      <c r="AC120" s="161"/>
      <c r="AH120" s="32"/>
      <c r="AI120" s="11"/>
      <c r="AJ120" s="11"/>
      <c r="AK120" s="11"/>
      <c r="AL120" s="11"/>
    </row>
    <row r="121" spans="1:38" s="31" customFormat="1" x14ac:dyDescent="0.25">
      <c r="A121" s="11"/>
      <c r="B121" s="11"/>
      <c r="C121" s="11"/>
      <c r="D121" s="11"/>
      <c r="E121" s="11"/>
      <c r="F121" s="11"/>
      <c r="G121" s="11"/>
      <c r="H121" s="11"/>
      <c r="I121" s="22"/>
      <c r="J121" s="22"/>
      <c r="K121" s="22"/>
      <c r="L121" s="22"/>
      <c r="M121" s="22"/>
      <c r="Q121" s="22"/>
      <c r="R121" s="22"/>
      <c r="S121" s="22"/>
      <c r="T121" s="22"/>
      <c r="U121" s="22"/>
      <c r="AB121" s="161"/>
      <c r="AC121" s="161"/>
      <c r="AH121" s="32"/>
      <c r="AI121" s="11"/>
      <c r="AJ121" s="11"/>
      <c r="AK121" s="11"/>
      <c r="AL121" s="11"/>
    </row>
    <row r="122" spans="1:38" s="31" customFormat="1" x14ac:dyDescent="0.25">
      <c r="A122" s="11"/>
      <c r="B122" s="11"/>
      <c r="C122" s="11"/>
      <c r="D122" s="11"/>
      <c r="E122" s="11"/>
      <c r="F122" s="11"/>
      <c r="G122" s="11"/>
      <c r="H122" s="11"/>
      <c r="I122" s="22"/>
      <c r="J122" s="22"/>
      <c r="K122" s="22"/>
      <c r="L122" s="22"/>
      <c r="M122" s="22"/>
      <c r="Q122" s="22"/>
      <c r="R122" s="22"/>
      <c r="S122" s="22"/>
      <c r="T122" s="22"/>
      <c r="U122" s="22"/>
      <c r="AB122" s="161"/>
      <c r="AC122" s="161"/>
      <c r="AH122" s="32"/>
      <c r="AI122" s="11"/>
      <c r="AJ122" s="11"/>
      <c r="AK122" s="11"/>
      <c r="AL122" s="11"/>
    </row>
    <row r="123" spans="1:38" s="31" customFormat="1" x14ac:dyDescent="0.25">
      <c r="A123" s="11"/>
      <c r="B123" s="11"/>
      <c r="C123" s="11"/>
      <c r="D123" s="11"/>
      <c r="E123" s="11"/>
      <c r="F123" s="11"/>
      <c r="G123" s="11"/>
      <c r="H123" s="11"/>
      <c r="I123" s="22"/>
      <c r="J123" s="22"/>
      <c r="K123" s="22"/>
      <c r="L123" s="22"/>
      <c r="M123" s="22"/>
      <c r="Q123" s="22"/>
      <c r="R123" s="22"/>
      <c r="S123" s="22"/>
      <c r="T123" s="22"/>
      <c r="U123" s="22"/>
      <c r="AB123" s="161"/>
      <c r="AC123" s="161"/>
      <c r="AH123" s="32"/>
      <c r="AI123" s="11"/>
      <c r="AJ123" s="11"/>
      <c r="AK123" s="11"/>
      <c r="AL123" s="11"/>
    </row>
    <row r="124" spans="1:38" s="31" customFormat="1" x14ac:dyDescent="0.25">
      <c r="A124" s="11"/>
      <c r="B124" s="11"/>
      <c r="C124" s="11"/>
      <c r="D124" s="11"/>
      <c r="E124" s="11"/>
      <c r="F124" s="11"/>
      <c r="G124" s="11"/>
      <c r="H124" s="11"/>
      <c r="I124" s="22"/>
      <c r="J124" s="22"/>
      <c r="K124" s="22"/>
      <c r="L124" s="22"/>
      <c r="M124" s="22"/>
      <c r="Q124" s="22"/>
      <c r="R124" s="22"/>
      <c r="S124" s="22"/>
      <c r="T124" s="22"/>
      <c r="U124" s="22"/>
      <c r="AB124" s="161"/>
      <c r="AC124" s="161"/>
      <c r="AH124" s="32"/>
      <c r="AI124" s="11"/>
      <c r="AJ124" s="11"/>
      <c r="AK124" s="11"/>
      <c r="AL124" s="11"/>
    </row>
    <row r="125" spans="1:38" s="31" customFormat="1" x14ac:dyDescent="0.25">
      <c r="A125" s="11"/>
      <c r="B125" s="11"/>
      <c r="C125" s="11"/>
      <c r="D125" s="11"/>
      <c r="E125" s="11"/>
      <c r="F125" s="11"/>
      <c r="G125" s="11"/>
      <c r="H125" s="11"/>
      <c r="I125" s="22"/>
      <c r="J125" s="22"/>
      <c r="K125" s="22"/>
      <c r="L125" s="22"/>
      <c r="M125" s="22"/>
      <c r="Q125" s="22"/>
      <c r="R125" s="22"/>
      <c r="S125" s="22"/>
      <c r="T125" s="22"/>
      <c r="U125" s="22"/>
      <c r="AB125" s="161"/>
      <c r="AC125" s="161"/>
      <c r="AH125" s="32"/>
      <c r="AI125" s="11"/>
      <c r="AJ125" s="11"/>
      <c r="AK125" s="11"/>
      <c r="AL125" s="11"/>
    </row>
    <row r="126" spans="1:38" s="31" customFormat="1" x14ac:dyDescent="0.25">
      <c r="A126" s="11"/>
      <c r="B126" s="11"/>
      <c r="C126" s="11"/>
      <c r="D126" s="11"/>
      <c r="E126" s="11"/>
      <c r="F126" s="11"/>
      <c r="G126" s="11"/>
      <c r="H126" s="11"/>
      <c r="I126" s="22"/>
      <c r="J126" s="22"/>
      <c r="K126" s="22"/>
      <c r="L126" s="22"/>
      <c r="M126" s="22"/>
      <c r="Q126" s="22"/>
      <c r="R126" s="22"/>
      <c r="S126" s="22"/>
      <c r="T126" s="22"/>
      <c r="U126" s="22"/>
      <c r="AB126" s="161"/>
      <c r="AC126" s="161"/>
      <c r="AH126" s="32"/>
      <c r="AI126" s="11"/>
      <c r="AJ126" s="11"/>
      <c r="AK126" s="11"/>
      <c r="AL126" s="11"/>
    </row>
    <row r="127" spans="1:38" s="31" customFormat="1" x14ac:dyDescent="0.25">
      <c r="A127" s="11"/>
      <c r="B127" s="11"/>
      <c r="C127" s="11"/>
      <c r="D127" s="11"/>
      <c r="E127" s="11"/>
      <c r="F127" s="11"/>
      <c r="G127" s="11"/>
      <c r="H127" s="11"/>
      <c r="I127" s="22"/>
      <c r="J127" s="22"/>
      <c r="K127" s="22"/>
      <c r="L127" s="22"/>
      <c r="M127" s="22"/>
      <c r="Q127" s="22"/>
      <c r="R127" s="22"/>
      <c r="S127" s="22"/>
      <c r="T127" s="22"/>
      <c r="U127" s="22"/>
      <c r="AB127" s="161"/>
      <c r="AC127" s="161"/>
      <c r="AH127" s="32"/>
      <c r="AI127" s="11"/>
      <c r="AJ127" s="11"/>
      <c r="AK127" s="11"/>
      <c r="AL127" s="11"/>
    </row>
    <row r="128" spans="1:38" s="31" customFormat="1" x14ac:dyDescent="0.25">
      <c r="A128" s="11"/>
      <c r="B128" s="11"/>
      <c r="C128" s="11"/>
      <c r="D128" s="11"/>
      <c r="E128" s="11"/>
      <c r="F128" s="11"/>
      <c r="G128" s="11"/>
      <c r="H128" s="11"/>
      <c r="I128" s="22"/>
      <c r="J128" s="22"/>
      <c r="K128" s="22"/>
      <c r="L128" s="22"/>
      <c r="M128" s="22"/>
      <c r="Q128" s="22"/>
      <c r="R128" s="22"/>
      <c r="S128" s="22"/>
      <c r="T128" s="22"/>
      <c r="U128" s="22"/>
      <c r="AB128" s="161"/>
      <c r="AC128" s="161"/>
      <c r="AH128" s="32"/>
      <c r="AI128" s="11"/>
      <c r="AJ128" s="11"/>
      <c r="AK128" s="11"/>
      <c r="AL128" s="11"/>
    </row>
    <row r="129" spans="1:38" s="31" customFormat="1" x14ac:dyDescent="0.25">
      <c r="A129" s="11"/>
      <c r="B129" s="11"/>
      <c r="C129" s="11"/>
      <c r="D129" s="11"/>
      <c r="E129" s="11"/>
      <c r="F129" s="11"/>
      <c r="G129" s="11"/>
      <c r="H129" s="11"/>
      <c r="I129" s="22"/>
      <c r="J129" s="22"/>
      <c r="K129" s="22"/>
      <c r="L129" s="22"/>
      <c r="M129" s="22"/>
      <c r="Q129" s="22"/>
      <c r="R129" s="22"/>
      <c r="S129" s="22"/>
      <c r="T129" s="22"/>
      <c r="U129" s="22"/>
      <c r="AB129" s="161"/>
      <c r="AC129" s="161"/>
      <c r="AH129" s="32"/>
      <c r="AI129" s="11"/>
      <c r="AJ129" s="11"/>
      <c r="AK129" s="11"/>
      <c r="AL129" s="11"/>
    </row>
    <row r="130" spans="1:38" s="31" customFormat="1" x14ac:dyDescent="0.25">
      <c r="A130" s="11"/>
      <c r="B130" s="11"/>
      <c r="C130" s="11"/>
      <c r="D130" s="11"/>
      <c r="E130" s="11"/>
      <c r="F130" s="11"/>
      <c r="G130" s="11"/>
      <c r="H130" s="11"/>
      <c r="I130" s="22"/>
      <c r="J130" s="22"/>
      <c r="K130" s="22"/>
      <c r="L130" s="22"/>
      <c r="M130" s="22"/>
      <c r="Q130" s="22"/>
      <c r="R130" s="22"/>
      <c r="S130" s="22"/>
      <c r="T130" s="22"/>
      <c r="U130" s="22"/>
      <c r="AB130" s="161"/>
      <c r="AC130" s="161"/>
      <c r="AH130" s="32"/>
      <c r="AI130" s="11"/>
      <c r="AJ130" s="11"/>
      <c r="AK130" s="11"/>
      <c r="AL130" s="11"/>
    </row>
    <row r="131" spans="1:38" s="31" customFormat="1" x14ac:dyDescent="0.25">
      <c r="A131" s="11"/>
      <c r="B131" s="11"/>
      <c r="C131" s="11"/>
      <c r="D131" s="11"/>
      <c r="E131" s="11"/>
      <c r="F131" s="11"/>
      <c r="G131" s="11"/>
      <c r="H131" s="11"/>
      <c r="I131" s="22"/>
      <c r="J131" s="22"/>
      <c r="K131" s="22"/>
      <c r="L131" s="22"/>
      <c r="M131" s="22"/>
      <c r="Q131" s="22"/>
      <c r="R131" s="22"/>
      <c r="S131" s="22"/>
      <c r="T131" s="22"/>
      <c r="U131" s="22"/>
      <c r="AB131" s="161"/>
      <c r="AC131" s="161"/>
      <c r="AH131" s="32"/>
      <c r="AI131" s="11"/>
      <c r="AJ131" s="11"/>
      <c r="AK131" s="11"/>
      <c r="AL131" s="11"/>
    </row>
    <row r="132" spans="1:38" s="31" customFormat="1" x14ac:dyDescent="0.25">
      <c r="A132" s="11"/>
      <c r="B132" s="11"/>
      <c r="C132" s="11"/>
      <c r="D132" s="11"/>
      <c r="E132" s="11"/>
      <c r="F132" s="11"/>
      <c r="G132" s="11"/>
      <c r="H132" s="11"/>
      <c r="I132" s="22"/>
      <c r="J132" s="22"/>
      <c r="K132" s="22"/>
      <c r="L132" s="22"/>
      <c r="M132" s="22"/>
      <c r="Q132" s="22"/>
      <c r="R132" s="22"/>
      <c r="S132" s="22"/>
      <c r="T132" s="22"/>
      <c r="U132" s="22"/>
      <c r="AB132" s="161"/>
      <c r="AC132" s="161"/>
      <c r="AH132" s="32"/>
      <c r="AI132" s="11"/>
      <c r="AJ132" s="11"/>
      <c r="AK132" s="11"/>
      <c r="AL132" s="11"/>
    </row>
    <row r="133" spans="1:38" s="31" customFormat="1" x14ac:dyDescent="0.25">
      <c r="A133" s="11"/>
      <c r="B133" s="11"/>
      <c r="C133" s="11"/>
      <c r="D133" s="11"/>
      <c r="E133" s="11"/>
      <c r="F133" s="11"/>
      <c r="G133" s="11"/>
      <c r="H133" s="11"/>
      <c r="I133" s="22"/>
      <c r="J133" s="22"/>
      <c r="K133" s="22"/>
      <c r="L133" s="22"/>
      <c r="M133" s="22"/>
      <c r="Q133" s="22"/>
      <c r="R133" s="22"/>
      <c r="S133" s="22"/>
      <c r="T133" s="22"/>
      <c r="U133" s="22"/>
      <c r="AB133" s="161"/>
      <c r="AC133" s="161"/>
      <c r="AH133" s="32"/>
      <c r="AI133" s="11"/>
      <c r="AJ133" s="11"/>
      <c r="AK133" s="11"/>
      <c r="AL133" s="11"/>
    </row>
    <row r="134" spans="1:38" s="31" customFormat="1" x14ac:dyDescent="0.25">
      <c r="A134" s="11"/>
      <c r="B134" s="11"/>
      <c r="C134" s="11"/>
      <c r="D134" s="11"/>
      <c r="E134" s="11"/>
      <c r="F134" s="11"/>
      <c r="G134" s="11"/>
      <c r="H134" s="11"/>
      <c r="I134" s="22"/>
      <c r="J134" s="22"/>
      <c r="K134" s="22"/>
      <c r="L134" s="22"/>
      <c r="M134" s="22"/>
      <c r="Q134" s="22"/>
      <c r="R134" s="22"/>
      <c r="S134" s="22"/>
      <c r="T134" s="22"/>
      <c r="U134" s="22"/>
      <c r="AB134" s="161"/>
      <c r="AC134" s="161"/>
      <c r="AH134" s="32"/>
      <c r="AI134" s="11"/>
      <c r="AJ134" s="11"/>
      <c r="AK134" s="11"/>
      <c r="AL134" s="11"/>
    </row>
    <row r="135" spans="1:38" s="31" customFormat="1" x14ac:dyDescent="0.25">
      <c r="A135" s="11"/>
      <c r="B135" s="11"/>
      <c r="C135" s="11"/>
      <c r="D135" s="11"/>
      <c r="E135" s="11"/>
      <c r="F135" s="11"/>
      <c r="G135" s="11"/>
      <c r="H135" s="11"/>
      <c r="I135" s="22"/>
      <c r="J135" s="22"/>
      <c r="K135" s="22"/>
      <c r="L135" s="22"/>
      <c r="M135" s="22"/>
      <c r="Q135" s="22"/>
      <c r="R135" s="22"/>
      <c r="S135" s="22"/>
      <c r="T135" s="22"/>
      <c r="U135" s="22"/>
      <c r="AB135" s="161"/>
      <c r="AC135" s="161"/>
      <c r="AH135" s="32"/>
      <c r="AI135" s="11"/>
      <c r="AJ135" s="11"/>
      <c r="AK135" s="11"/>
      <c r="AL135" s="11"/>
    </row>
    <row r="136" spans="1:38" s="31" customFormat="1" x14ac:dyDescent="0.25">
      <c r="A136" s="11"/>
      <c r="B136" s="11"/>
      <c r="C136" s="11"/>
      <c r="D136" s="11"/>
      <c r="E136" s="11"/>
      <c r="F136" s="11"/>
      <c r="G136" s="11"/>
      <c r="H136" s="11"/>
      <c r="I136" s="22"/>
      <c r="J136" s="22"/>
      <c r="K136" s="22"/>
      <c r="L136" s="22"/>
      <c r="M136" s="22"/>
      <c r="Q136" s="22"/>
      <c r="R136" s="22"/>
      <c r="S136" s="22"/>
      <c r="T136" s="22"/>
      <c r="U136" s="22"/>
      <c r="AB136" s="161"/>
      <c r="AC136" s="161"/>
      <c r="AH136" s="32"/>
      <c r="AI136" s="11"/>
      <c r="AJ136" s="11"/>
      <c r="AK136" s="11"/>
      <c r="AL136" s="11"/>
    </row>
    <row r="137" spans="1:38" s="31" customFormat="1" x14ac:dyDescent="0.25">
      <c r="A137" s="11"/>
      <c r="B137" s="11"/>
      <c r="C137" s="11"/>
      <c r="D137" s="11"/>
      <c r="E137" s="11"/>
      <c r="F137" s="11"/>
      <c r="G137" s="11"/>
      <c r="H137" s="11"/>
      <c r="I137" s="22"/>
      <c r="J137" s="22"/>
      <c r="K137" s="22"/>
      <c r="L137" s="22"/>
      <c r="M137" s="22"/>
      <c r="Q137" s="22"/>
      <c r="R137" s="22"/>
      <c r="S137" s="22"/>
      <c r="T137" s="22"/>
      <c r="U137" s="22"/>
      <c r="AB137" s="161"/>
      <c r="AC137" s="161"/>
      <c r="AH137" s="32"/>
      <c r="AI137" s="11"/>
      <c r="AJ137" s="11"/>
      <c r="AK137" s="11"/>
      <c r="AL137" s="11"/>
    </row>
    <row r="138" spans="1:38" s="31" customFormat="1" x14ac:dyDescent="0.25">
      <c r="A138" s="11"/>
      <c r="B138" s="11"/>
      <c r="C138" s="11"/>
      <c r="D138" s="11"/>
      <c r="E138" s="11"/>
      <c r="F138" s="11"/>
      <c r="G138" s="11"/>
      <c r="H138" s="11"/>
      <c r="I138" s="22"/>
      <c r="J138" s="22"/>
      <c r="K138" s="22"/>
      <c r="L138" s="22"/>
      <c r="M138" s="22"/>
      <c r="Q138" s="22"/>
      <c r="R138" s="22"/>
      <c r="S138" s="22"/>
      <c r="T138" s="22"/>
      <c r="U138" s="22"/>
      <c r="AB138" s="161"/>
      <c r="AC138" s="161"/>
      <c r="AH138" s="32"/>
      <c r="AI138" s="11"/>
      <c r="AJ138" s="11"/>
      <c r="AK138" s="11"/>
      <c r="AL138" s="11"/>
    </row>
    <row r="139" spans="1:38" s="31" customFormat="1" x14ac:dyDescent="0.25">
      <c r="A139" s="11"/>
      <c r="B139" s="11"/>
      <c r="C139" s="11"/>
      <c r="D139" s="11"/>
      <c r="E139" s="11"/>
      <c r="F139" s="11"/>
      <c r="G139" s="11"/>
      <c r="H139" s="11"/>
      <c r="I139" s="22"/>
      <c r="J139" s="22"/>
      <c r="K139" s="22"/>
      <c r="L139" s="22"/>
      <c r="M139" s="22"/>
      <c r="Q139" s="22"/>
      <c r="R139" s="22"/>
      <c r="S139" s="22"/>
      <c r="T139" s="22"/>
      <c r="U139" s="22"/>
      <c r="AB139" s="161"/>
      <c r="AC139" s="161"/>
      <c r="AH139" s="32"/>
      <c r="AI139" s="11"/>
      <c r="AJ139" s="11"/>
      <c r="AK139" s="11"/>
      <c r="AL139" s="11"/>
    </row>
    <row r="140" spans="1:38" s="31" customFormat="1" x14ac:dyDescent="0.25">
      <c r="A140" s="11"/>
      <c r="B140" s="11"/>
      <c r="C140" s="11"/>
      <c r="D140" s="11"/>
      <c r="E140" s="11"/>
      <c r="F140" s="11"/>
      <c r="G140" s="11"/>
      <c r="H140" s="11"/>
      <c r="I140" s="22"/>
      <c r="J140" s="22"/>
      <c r="K140" s="22"/>
      <c r="L140" s="22"/>
      <c r="M140" s="22"/>
      <c r="Q140" s="22"/>
      <c r="R140" s="22"/>
      <c r="S140" s="22"/>
      <c r="T140" s="22"/>
      <c r="U140" s="22"/>
      <c r="AB140" s="161"/>
      <c r="AC140" s="161"/>
      <c r="AH140" s="32"/>
      <c r="AI140" s="11"/>
      <c r="AJ140" s="11"/>
      <c r="AK140" s="11"/>
      <c r="AL140" s="11"/>
    </row>
    <row r="141" spans="1:38" s="31" customFormat="1" x14ac:dyDescent="0.25">
      <c r="A141" s="11"/>
      <c r="B141" s="11"/>
      <c r="C141" s="11"/>
      <c r="D141" s="11"/>
      <c r="E141" s="11"/>
      <c r="F141" s="11"/>
      <c r="G141" s="11"/>
      <c r="H141" s="11"/>
      <c r="I141" s="22"/>
      <c r="J141" s="22"/>
      <c r="K141" s="22"/>
      <c r="L141" s="22"/>
      <c r="M141" s="22"/>
      <c r="Q141" s="22"/>
      <c r="R141" s="22"/>
      <c r="S141" s="22"/>
      <c r="T141" s="22"/>
      <c r="U141" s="22"/>
      <c r="AB141" s="161"/>
      <c r="AC141" s="161"/>
      <c r="AH141" s="32"/>
      <c r="AI141" s="11"/>
      <c r="AJ141" s="11"/>
      <c r="AK141" s="11"/>
      <c r="AL141" s="11"/>
    </row>
    <row r="142" spans="1:38" s="31" customFormat="1" x14ac:dyDescent="0.25">
      <c r="A142" s="11"/>
      <c r="B142" s="11"/>
      <c r="C142" s="11"/>
      <c r="D142" s="11"/>
      <c r="E142" s="11"/>
      <c r="F142" s="11"/>
      <c r="G142" s="11"/>
      <c r="H142" s="11"/>
      <c r="I142" s="22"/>
      <c r="J142" s="22"/>
      <c r="K142" s="22"/>
      <c r="L142" s="22"/>
      <c r="M142" s="22"/>
      <c r="Q142" s="22"/>
      <c r="R142" s="22"/>
      <c r="S142" s="22"/>
      <c r="T142" s="22"/>
      <c r="U142" s="22"/>
      <c r="AB142" s="161"/>
      <c r="AC142" s="161"/>
      <c r="AH142" s="32"/>
      <c r="AI142" s="11"/>
      <c r="AJ142" s="11"/>
      <c r="AK142" s="11"/>
      <c r="AL142" s="11"/>
    </row>
    <row r="143" spans="1:38" s="31" customFormat="1" x14ac:dyDescent="0.25">
      <c r="A143" s="11"/>
      <c r="B143" s="11"/>
      <c r="C143" s="11"/>
      <c r="D143" s="11"/>
      <c r="E143" s="11"/>
      <c r="F143" s="11"/>
      <c r="G143" s="11"/>
      <c r="H143" s="11"/>
      <c r="I143" s="22"/>
      <c r="J143" s="22"/>
      <c r="K143" s="22"/>
      <c r="L143" s="22"/>
      <c r="M143" s="22"/>
      <c r="Q143" s="22"/>
      <c r="R143" s="22"/>
      <c r="S143" s="22"/>
      <c r="T143" s="22"/>
      <c r="U143" s="22"/>
      <c r="AB143" s="161"/>
      <c r="AC143" s="161"/>
      <c r="AH143" s="32"/>
      <c r="AI143" s="11"/>
      <c r="AJ143" s="11"/>
      <c r="AK143" s="11"/>
      <c r="AL143" s="11"/>
    </row>
    <row r="144" spans="1:38" s="31" customFormat="1" x14ac:dyDescent="0.25">
      <c r="A144" s="11"/>
      <c r="B144" s="11"/>
      <c r="C144" s="11"/>
      <c r="D144" s="11"/>
      <c r="E144" s="11"/>
      <c r="F144" s="11"/>
      <c r="G144" s="11"/>
      <c r="H144" s="11"/>
      <c r="I144" s="22"/>
      <c r="J144" s="22"/>
      <c r="K144" s="22"/>
      <c r="L144" s="22"/>
      <c r="M144" s="22"/>
      <c r="Q144" s="22"/>
      <c r="R144" s="22"/>
      <c r="S144" s="22"/>
      <c r="T144" s="22"/>
      <c r="U144" s="22"/>
      <c r="AB144" s="161"/>
      <c r="AC144" s="161"/>
      <c r="AH144" s="32"/>
      <c r="AI144" s="11"/>
      <c r="AJ144" s="11"/>
      <c r="AK144" s="11"/>
      <c r="AL144" s="11"/>
    </row>
    <row r="145" spans="1:38" s="31" customFormat="1" x14ac:dyDescent="0.25">
      <c r="A145" s="11"/>
      <c r="B145" s="11"/>
      <c r="C145" s="11"/>
      <c r="D145" s="11"/>
      <c r="E145" s="11"/>
      <c r="F145" s="11"/>
      <c r="G145" s="11"/>
      <c r="H145" s="11"/>
      <c r="I145" s="22"/>
      <c r="J145" s="22"/>
      <c r="K145" s="22"/>
      <c r="L145" s="22"/>
      <c r="M145" s="22"/>
      <c r="Q145" s="22"/>
      <c r="R145" s="22"/>
      <c r="S145" s="22"/>
      <c r="T145" s="22"/>
      <c r="U145" s="22"/>
      <c r="AB145" s="161"/>
      <c r="AC145" s="161"/>
      <c r="AH145" s="32"/>
      <c r="AI145" s="11"/>
      <c r="AJ145" s="11"/>
      <c r="AK145" s="11"/>
      <c r="AL145" s="11"/>
    </row>
    <row r="146" spans="1:38" s="31" customFormat="1" x14ac:dyDescent="0.25">
      <c r="A146" s="11"/>
      <c r="B146" s="11"/>
      <c r="C146" s="11"/>
      <c r="D146" s="11"/>
      <c r="E146" s="11"/>
      <c r="F146" s="11"/>
      <c r="G146" s="11"/>
      <c r="H146" s="11"/>
      <c r="I146" s="22"/>
      <c r="J146" s="22"/>
      <c r="K146" s="22"/>
      <c r="L146" s="22"/>
      <c r="M146" s="22"/>
      <c r="Q146" s="22"/>
      <c r="R146" s="22"/>
      <c r="S146" s="22"/>
      <c r="T146" s="22"/>
      <c r="U146" s="22"/>
      <c r="AB146" s="161"/>
      <c r="AC146" s="161"/>
      <c r="AH146" s="32"/>
      <c r="AI146" s="11"/>
      <c r="AJ146" s="11"/>
      <c r="AK146" s="11"/>
      <c r="AL146" s="11"/>
    </row>
    <row r="147" spans="1:38" s="31" customFormat="1" x14ac:dyDescent="0.25">
      <c r="A147" s="11"/>
      <c r="B147" s="11"/>
      <c r="C147" s="11"/>
      <c r="D147" s="11"/>
      <c r="E147" s="11"/>
      <c r="F147" s="11"/>
      <c r="G147" s="11"/>
      <c r="H147" s="11"/>
      <c r="I147" s="22"/>
      <c r="J147" s="22"/>
      <c r="K147" s="22"/>
      <c r="L147" s="22"/>
      <c r="M147" s="22"/>
      <c r="Q147" s="22"/>
      <c r="R147" s="22"/>
      <c r="S147" s="22"/>
      <c r="T147" s="22"/>
      <c r="U147" s="22"/>
      <c r="AB147" s="161"/>
      <c r="AC147" s="161"/>
      <c r="AH147" s="32"/>
      <c r="AI147" s="11"/>
      <c r="AJ147" s="11"/>
      <c r="AK147" s="11"/>
      <c r="AL147" s="11"/>
    </row>
    <row r="148" spans="1:38" s="31" customFormat="1" x14ac:dyDescent="0.25">
      <c r="A148" s="11"/>
      <c r="B148" s="11"/>
      <c r="C148" s="11"/>
      <c r="D148" s="11"/>
      <c r="E148" s="11"/>
      <c r="F148" s="11"/>
      <c r="G148" s="11"/>
      <c r="H148" s="11"/>
      <c r="I148" s="22"/>
      <c r="J148" s="22"/>
      <c r="K148" s="22"/>
      <c r="L148" s="22"/>
      <c r="M148" s="22"/>
      <c r="Q148" s="22"/>
      <c r="R148" s="22"/>
      <c r="S148" s="22"/>
      <c r="T148" s="22"/>
      <c r="U148" s="22"/>
      <c r="AB148" s="161"/>
      <c r="AC148" s="161"/>
      <c r="AH148" s="32"/>
      <c r="AI148" s="11"/>
      <c r="AJ148" s="11"/>
      <c r="AK148" s="11"/>
      <c r="AL148" s="11"/>
    </row>
    <row r="149" spans="1:38" s="31" customFormat="1" x14ac:dyDescent="0.25">
      <c r="A149" s="11"/>
      <c r="B149" s="11"/>
      <c r="C149" s="11"/>
      <c r="D149" s="11"/>
      <c r="E149" s="11"/>
      <c r="F149" s="11"/>
      <c r="G149" s="11"/>
      <c r="H149" s="11"/>
      <c r="I149" s="22"/>
      <c r="J149" s="22"/>
      <c r="K149" s="22"/>
      <c r="L149" s="22"/>
      <c r="M149" s="22"/>
      <c r="Q149" s="22"/>
      <c r="R149" s="22"/>
      <c r="S149" s="22"/>
      <c r="T149" s="22"/>
      <c r="U149" s="22"/>
      <c r="AB149" s="161"/>
      <c r="AC149" s="161"/>
      <c r="AH149" s="32"/>
      <c r="AI149" s="11"/>
      <c r="AJ149" s="11"/>
      <c r="AK149" s="11"/>
      <c r="AL149" s="11"/>
    </row>
    <row r="150" spans="1:38" s="31" customFormat="1" x14ac:dyDescent="0.25">
      <c r="A150" s="11"/>
      <c r="B150" s="11"/>
      <c r="C150" s="11"/>
      <c r="D150" s="11"/>
      <c r="E150" s="11"/>
      <c r="F150" s="11"/>
      <c r="G150" s="11"/>
      <c r="H150" s="11"/>
      <c r="I150" s="22"/>
      <c r="J150" s="22"/>
      <c r="K150" s="22"/>
      <c r="L150" s="22"/>
      <c r="M150" s="22"/>
      <c r="Q150" s="22"/>
      <c r="R150" s="22"/>
      <c r="S150" s="22"/>
      <c r="T150" s="22"/>
      <c r="U150" s="22"/>
      <c r="AB150" s="161"/>
      <c r="AC150" s="161"/>
      <c r="AH150" s="32"/>
      <c r="AI150" s="11"/>
      <c r="AJ150" s="11"/>
      <c r="AK150" s="11"/>
      <c r="AL150" s="11"/>
    </row>
    <row r="151" spans="1:38" s="31" customFormat="1" x14ac:dyDescent="0.25">
      <c r="A151" s="11"/>
      <c r="B151" s="11"/>
      <c r="C151" s="11"/>
      <c r="D151" s="11"/>
      <c r="E151" s="11"/>
      <c r="F151" s="11"/>
      <c r="G151" s="11"/>
      <c r="H151" s="11"/>
      <c r="I151" s="22"/>
      <c r="J151" s="22"/>
      <c r="K151" s="22"/>
      <c r="L151" s="22"/>
      <c r="M151" s="22"/>
      <c r="Q151" s="22"/>
      <c r="R151" s="22"/>
      <c r="S151" s="22"/>
      <c r="T151" s="22"/>
      <c r="U151" s="22"/>
      <c r="AB151" s="161"/>
      <c r="AC151" s="161"/>
      <c r="AH151" s="32"/>
      <c r="AI151" s="11"/>
      <c r="AJ151" s="11"/>
      <c r="AK151" s="11"/>
      <c r="AL151" s="11"/>
    </row>
    <row r="152" spans="1:38" s="31" customFormat="1" x14ac:dyDescent="0.25">
      <c r="A152" s="11"/>
      <c r="B152" s="11"/>
      <c r="C152" s="11"/>
      <c r="D152" s="11"/>
      <c r="E152" s="11"/>
      <c r="F152" s="11"/>
      <c r="G152" s="11"/>
      <c r="H152" s="11"/>
      <c r="I152" s="22"/>
      <c r="J152" s="22"/>
      <c r="K152" s="22"/>
      <c r="L152" s="22"/>
      <c r="M152" s="22"/>
      <c r="Q152" s="22"/>
      <c r="R152" s="22"/>
      <c r="S152" s="22"/>
      <c r="T152" s="22"/>
      <c r="U152" s="22"/>
      <c r="AB152" s="161"/>
      <c r="AC152" s="161"/>
      <c r="AH152" s="32"/>
      <c r="AI152" s="11"/>
      <c r="AJ152" s="11"/>
      <c r="AK152" s="11"/>
      <c r="AL152" s="11"/>
    </row>
    <row r="153" spans="1:38" s="31" customFormat="1" x14ac:dyDescent="0.25">
      <c r="A153" s="11"/>
      <c r="B153" s="11"/>
      <c r="C153" s="11"/>
      <c r="D153" s="11"/>
      <c r="E153" s="11"/>
      <c r="F153" s="11"/>
      <c r="G153" s="11"/>
      <c r="H153" s="11"/>
      <c r="I153" s="22"/>
      <c r="J153" s="22"/>
      <c r="K153" s="22"/>
      <c r="L153" s="22"/>
      <c r="M153" s="22"/>
      <c r="Q153" s="22"/>
      <c r="R153" s="22"/>
      <c r="S153" s="22"/>
      <c r="T153" s="22"/>
      <c r="U153" s="22"/>
      <c r="AB153" s="161"/>
      <c r="AC153" s="161"/>
      <c r="AH153" s="32"/>
      <c r="AI153" s="11"/>
      <c r="AJ153" s="11"/>
      <c r="AK153" s="11"/>
      <c r="AL153" s="11"/>
    </row>
    <row r="154" spans="1:38" s="31" customFormat="1" x14ac:dyDescent="0.25">
      <c r="A154" s="11"/>
      <c r="B154" s="11"/>
      <c r="C154" s="11"/>
      <c r="D154" s="11"/>
      <c r="E154" s="11"/>
      <c r="F154" s="11"/>
      <c r="G154" s="11"/>
      <c r="H154" s="11"/>
      <c r="I154" s="22"/>
      <c r="J154" s="22"/>
      <c r="K154" s="22"/>
      <c r="L154" s="22"/>
      <c r="M154" s="22"/>
      <c r="Q154" s="22"/>
      <c r="R154" s="22"/>
      <c r="S154" s="22"/>
      <c r="T154" s="22"/>
      <c r="U154" s="22"/>
      <c r="AB154" s="161"/>
      <c r="AC154" s="161"/>
      <c r="AH154" s="32"/>
      <c r="AI154" s="11"/>
      <c r="AJ154" s="11"/>
      <c r="AK154" s="11"/>
      <c r="AL154" s="11"/>
    </row>
    <row r="155" spans="1:38" s="31" customFormat="1" x14ac:dyDescent="0.25">
      <c r="A155" s="11"/>
      <c r="B155" s="11"/>
      <c r="C155" s="11"/>
      <c r="D155" s="11"/>
      <c r="E155" s="11"/>
      <c r="F155" s="11"/>
      <c r="G155" s="11"/>
      <c r="H155" s="11"/>
      <c r="I155" s="22"/>
      <c r="J155" s="22"/>
      <c r="K155" s="22"/>
      <c r="L155" s="22"/>
      <c r="M155" s="22"/>
      <c r="Q155" s="22"/>
      <c r="R155" s="22"/>
      <c r="S155" s="22"/>
      <c r="T155" s="22"/>
      <c r="U155" s="22"/>
      <c r="AB155" s="161"/>
      <c r="AC155" s="161"/>
      <c r="AH155" s="32"/>
      <c r="AI155" s="11"/>
      <c r="AJ155" s="11"/>
      <c r="AK155" s="11"/>
      <c r="AL155" s="11"/>
    </row>
    <row r="156" spans="1:38" s="31" customFormat="1" x14ac:dyDescent="0.25">
      <c r="A156" s="11"/>
      <c r="B156" s="11"/>
      <c r="C156" s="11"/>
      <c r="D156" s="11"/>
      <c r="E156" s="11"/>
      <c r="F156" s="11"/>
      <c r="G156" s="11"/>
      <c r="H156" s="11"/>
      <c r="I156" s="22"/>
      <c r="J156" s="22"/>
      <c r="K156" s="22"/>
      <c r="L156" s="22"/>
      <c r="M156" s="22"/>
      <c r="Q156" s="22"/>
      <c r="R156" s="22"/>
      <c r="S156" s="22"/>
      <c r="T156" s="22"/>
      <c r="U156" s="22"/>
      <c r="AB156" s="161"/>
      <c r="AC156" s="161"/>
      <c r="AH156" s="32"/>
      <c r="AI156" s="11"/>
      <c r="AJ156" s="11"/>
      <c r="AK156" s="11"/>
      <c r="AL156" s="11"/>
    </row>
    <row r="157" spans="1:38" s="31" customFormat="1" x14ac:dyDescent="0.25">
      <c r="A157" s="11"/>
      <c r="B157" s="11"/>
      <c r="C157" s="11"/>
      <c r="D157" s="11"/>
      <c r="E157" s="11"/>
      <c r="F157" s="11"/>
      <c r="G157" s="11"/>
      <c r="H157" s="11"/>
      <c r="I157" s="22"/>
      <c r="J157" s="22"/>
      <c r="K157" s="22"/>
      <c r="L157" s="22"/>
      <c r="M157" s="22"/>
      <c r="Q157" s="22"/>
      <c r="R157" s="22"/>
      <c r="S157" s="22"/>
      <c r="T157" s="22"/>
      <c r="U157" s="22"/>
      <c r="AB157" s="161"/>
      <c r="AC157" s="161"/>
      <c r="AH157" s="32"/>
      <c r="AI157" s="11"/>
      <c r="AJ157" s="11"/>
      <c r="AK157" s="11"/>
      <c r="AL157" s="11"/>
    </row>
    <row r="158" spans="1:38" s="31" customFormat="1" x14ac:dyDescent="0.25">
      <c r="A158" s="11"/>
      <c r="B158" s="11"/>
      <c r="C158" s="11"/>
      <c r="D158" s="11"/>
      <c r="E158" s="11"/>
      <c r="F158" s="11"/>
      <c r="G158" s="11"/>
      <c r="H158" s="11"/>
      <c r="I158" s="22"/>
      <c r="J158" s="22"/>
      <c r="K158" s="22"/>
      <c r="L158" s="22"/>
      <c r="M158" s="22"/>
      <c r="Q158" s="22"/>
      <c r="R158" s="22"/>
      <c r="S158" s="22"/>
      <c r="T158" s="22"/>
      <c r="U158" s="22"/>
      <c r="AB158" s="161"/>
      <c r="AC158" s="161"/>
      <c r="AH158" s="32"/>
      <c r="AI158" s="11"/>
      <c r="AJ158" s="11"/>
      <c r="AK158" s="11"/>
      <c r="AL158" s="11"/>
    </row>
    <row r="159" spans="1:38" s="31" customFormat="1" x14ac:dyDescent="0.25">
      <c r="A159" s="11"/>
      <c r="B159" s="11"/>
      <c r="C159" s="11"/>
      <c r="D159" s="11"/>
      <c r="E159" s="11"/>
      <c r="F159" s="11"/>
      <c r="G159" s="11"/>
      <c r="H159" s="11"/>
      <c r="I159" s="22"/>
      <c r="J159" s="22"/>
      <c r="K159" s="22"/>
      <c r="L159" s="22"/>
      <c r="M159" s="22"/>
      <c r="Q159" s="22"/>
      <c r="R159" s="22"/>
      <c r="S159" s="22"/>
      <c r="T159" s="22"/>
      <c r="U159" s="22"/>
      <c r="AB159" s="161"/>
      <c r="AC159" s="161"/>
      <c r="AH159" s="32"/>
      <c r="AI159" s="11"/>
      <c r="AJ159" s="11"/>
      <c r="AK159" s="11"/>
      <c r="AL159" s="11"/>
    </row>
    <row r="160" spans="1:38" s="31" customFormat="1" x14ac:dyDescent="0.25">
      <c r="A160" s="11"/>
      <c r="B160" s="11"/>
      <c r="C160" s="11"/>
      <c r="D160" s="11"/>
      <c r="E160" s="11"/>
      <c r="F160" s="11"/>
      <c r="G160" s="11"/>
      <c r="H160" s="11"/>
      <c r="I160" s="22"/>
      <c r="J160" s="22"/>
      <c r="K160" s="22"/>
      <c r="L160" s="22"/>
      <c r="M160" s="22"/>
      <c r="Q160" s="22"/>
      <c r="R160" s="22"/>
      <c r="S160" s="22"/>
      <c r="T160" s="22"/>
      <c r="U160" s="22"/>
      <c r="AB160" s="161"/>
      <c r="AC160" s="161"/>
      <c r="AH160" s="32"/>
      <c r="AI160" s="11"/>
      <c r="AJ160" s="11"/>
      <c r="AK160" s="11"/>
      <c r="AL160" s="11"/>
    </row>
    <row r="161" spans="1:38" s="31" customFormat="1" x14ac:dyDescent="0.25">
      <c r="A161" s="11"/>
      <c r="B161" s="11"/>
      <c r="C161" s="11"/>
      <c r="D161" s="11"/>
      <c r="E161" s="11"/>
      <c r="F161" s="11"/>
      <c r="G161" s="11"/>
      <c r="H161" s="11"/>
      <c r="I161" s="22"/>
      <c r="J161" s="22"/>
      <c r="K161" s="22"/>
      <c r="L161" s="22"/>
      <c r="M161" s="22"/>
      <c r="Q161" s="22"/>
      <c r="R161" s="22"/>
      <c r="S161" s="22"/>
      <c r="T161" s="22"/>
      <c r="U161" s="22"/>
      <c r="AB161" s="161"/>
      <c r="AC161" s="161"/>
      <c r="AH161" s="32"/>
      <c r="AI161" s="11"/>
      <c r="AJ161" s="11"/>
      <c r="AK161" s="11"/>
      <c r="AL161" s="11"/>
    </row>
    <row r="162" spans="1:38" s="31" customFormat="1" x14ac:dyDescent="0.25">
      <c r="A162" s="11"/>
      <c r="B162" s="11"/>
      <c r="C162" s="11"/>
      <c r="D162" s="11"/>
      <c r="E162" s="11"/>
      <c r="F162" s="11"/>
      <c r="G162" s="11"/>
      <c r="H162" s="11"/>
      <c r="I162" s="22"/>
      <c r="J162" s="22"/>
      <c r="K162" s="22"/>
      <c r="L162" s="22"/>
      <c r="M162" s="22"/>
      <c r="Q162" s="22"/>
      <c r="R162" s="22"/>
      <c r="S162" s="22"/>
      <c r="T162" s="22"/>
      <c r="U162" s="22"/>
      <c r="AB162" s="161"/>
      <c r="AC162" s="161"/>
      <c r="AH162" s="32"/>
      <c r="AI162" s="11"/>
      <c r="AJ162" s="11"/>
      <c r="AK162" s="11"/>
      <c r="AL162" s="11"/>
    </row>
    <row r="163" spans="1:38" s="31" customFormat="1" x14ac:dyDescent="0.25">
      <c r="A163" s="11"/>
      <c r="B163" s="11"/>
      <c r="C163" s="11"/>
      <c r="D163" s="11"/>
      <c r="E163" s="11"/>
      <c r="F163" s="11"/>
      <c r="G163" s="11"/>
      <c r="H163" s="11"/>
      <c r="I163" s="22"/>
      <c r="J163" s="22"/>
      <c r="K163" s="22"/>
      <c r="L163" s="22"/>
      <c r="M163" s="22"/>
      <c r="Q163" s="22"/>
      <c r="R163" s="22"/>
      <c r="S163" s="22"/>
      <c r="T163" s="22"/>
      <c r="U163" s="22"/>
      <c r="AB163" s="161"/>
      <c r="AC163" s="161"/>
      <c r="AH163" s="32"/>
      <c r="AI163" s="11"/>
      <c r="AJ163" s="11"/>
      <c r="AK163" s="11"/>
      <c r="AL163" s="11"/>
    </row>
    <row r="164" spans="1:38" s="31" customFormat="1" x14ac:dyDescent="0.25">
      <c r="A164" s="11"/>
      <c r="B164" s="11"/>
      <c r="C164" s="11"/>
      <c r="D164" s="11"/>
      <c r="E164" s="11"/>
      <c r="F164" s="11"/>
      <c r="G164" s="11"/>
      <c r="H164" s="11"/>
      <c r="I164" s="22"/>
      <c r="J164" s="22"/>
      <c r="K164" s="22"/>
      <c r="L164" s="22"/>
      <c r="M164" s="22"/>
      <c r="Q164" s="22"/>
      <c r="R164" s="22"/>
      <c r="S164" s="22"/>
      <c r="T164" s="22"/>
      <c r="U164" s="22"/>
      <c r="AB164" s="161"/>
      <c r="AC164" s="161"/>
      <c r="AH164" s="32"/>
      <c r="AI164" s="11"/>
      <c r="AJ164" s="11"/>
      <c r="AK164" s="11"/>
      <c r="AL164" s="11"/>
    </row>
    <row r="165" spans="1:38" s="31" customFormat="1" x14ac:dyDescent="0.25">
      <c r="A165" s="11"/>
      <c r="B165" s="11"/>
      <c r="C165" s="11"/>
      <c r="D165" s="11"/>
      <c r="E165" s="11"/>
      <c r="F165" s="11"/>
      <c r="G165" s="11"/>
      <c r="H165" s="11"/>
      <c r="I165" s="22"/>
      <c r="J165" s="22"/>
      <c r="K165" s="22"/>
      <c r="L165" s="22"/>
      <c r="M165" s="22"/>
      <c r="Q165" s="22"/>
      <c r="R165" s="22"/>
      <c r="S165" s="22"/>
      <c r="T165" s="22"/>
      <c r="U165" s="22"/>
      <c r="AB165" s="161"/>
      <c r="AC165" s="161"/>
      <c r="AH165" s="32"/>
      <c r="AI165" s="11"/>
      <c r="AJ165" s="11"/>
      <c r="AK165" s="11"/>
      <c r="AL165" s="11"/>
    </row>
    <row r="166" spans="1:38" s="31" customFormat="1" x14ac:dyDescent="0.25">
      <c r="A166" s="11"/>
      <c r="B166" s="11"/>
      <c r="C166" s="11"/>
      <c r="D166" s="11"/>
      <c r="E166" s="11"/>
      <c r="F166" s="11"/>
      <c r="G166" s="11"/>
      <c r="H166" s="11"/>
      <c r="I166" s="22"/>
      <c r="J166" s="22"/>
      <c r="K166" s="22"/>
      <c r="L166" s="22"/>
      <c r="M166" s="22"/>
      <c r="Q166" s="22"/>
      <c r="R166" s="22"/>
      <c r="S166" s="22"/>
      <c r="T166" s="22"/>
      <c r="U166" s="22"/>
      <c r="AB166" s="161"/>
      <c r="AC166" s="161"/>
      <c r="AH166" s="32"/>
      <c r="AI166" s="11"/>
      <c r="AJ166" s="11"/>
      <c r="AK166" s="11"/>
      <c r="AL166" s="11"/>
    </row>
    <row r="167" spans="1:38" s="31" customFormat="1" x14ac:dyDescent="0.25">
      <c r="A167" s="11"/>
      <c r="B167" s="11"/>
      <c r="C167" s="11"/>
      <c r="D167" s="11"/>
      <c r="E167" s="11"/>
      <c r="F167" s="11"/>
      <c r="G167" s="11"/>
      <c r="H167" s="11"/>
      <c r="I167" s="22"/>
      <c r="J167" s="22"/>
      <c r="K167" s="22"/>
      <c r="L167" s="22"/>
      <c r="M167" s="22"/>
      <c r="Q167" s="22"/>
      <c r="R167" s="22"/>
      <c r="S167" s="22"/>
      <c r="T167" s="22"/>
      <c r="U167" s="22"/>
      <c r="AB167" s="161"/>
      <c r="AC167" s="161"/>
      <c r="AH167" s="32"/>
      <c r="AI167" s="11"/>
      <c r="AJ167" s="11"/>
      <c r="AK167" s="11"/>
      <c r="AL167" s="11"/>
    </row>
    <row r="168" spans="1:38" s="31" customFormat="1" x14ac:dyDescent="0.25">
      <c r="A168" s="11"/>
      <c r="B168" s="11"/>
      <c r="C168" s="11"/>
      <c r="D168" s="11"/>
      <c r="E168" s="11"/>
      <c r="F168" s="11"/>
      <c r="G168" s="11"/>
      <c r="H168" s="11"/>
      <c r="I168" s="22"/>
      <c r="J168" s="22"/>
      <c r="K168" s="22"/>
      <c r="L168" s="22"/>
      <c r="M168" s="22"/>
      <c r="Q168" s="22"/>
      <c r="R168" s="22"/>
      <c r="S168" s="22"/>
      <c r="T168" s="22"/>
      <c r="U168" s="22"/>
      <c r="AB168" s="161"/>
      <c r="AC168" s="161"/>
      <c r="AH168" s="32"/>
      <c r="AI168" s="11"/>
      <c r="AJ168" s="11"/>
      <c r="AK168" s="11"/>
      <c r="AL168" s="11"/>
    </row>
    <row r="169" spans="1:38" s="31" customFormat="1" x14ac:dyDescent="0.25">
      <c r="A169" s="11"/>
      <c r="B169" s="11"/>
      <c r="C169" s="11"/>
      <c r="D169" s="11"/>
      <c r="E169" s="11"/>
      <c r="F169" s="11"/>
      <c r="G169" s="11"/>
      <c r="H169" s="11"/>
      <c r="I169" s="22"/>
      <c r="J169" s="22"/>
      <c r="K169" s="22"/>
      <c r="L169" s="22"/>
      <c r="M169" s="22"/>
      <c r="Q169" s="22"/>
      <c r="R169" s="22"/>
      <c r="S169" s="22"/>
      <c r="T169" s="22"/>
      <c r="U169" s="22"/>
      <c r="AB169" s="161"/>
      <c r="AC169" s="161"/>
      <c r="AH169" s="32"/>
      <c r="AI169" s="11"/>
      <c r="AJ169" s="11"/>
      <c r="AK169" s="11"/>
      <c r="AL169" s="11"/>
    </row>
    <row r="170" spans="1:38" s="31" customFormat="1" x14ac:dyDescent="0.25">
      <c r="A170" s="11"/>
      <c r="B170" s="11"/>
      <c r="C170" s="11"/>
      <c r="D170" s="11"/>
      <c r="E170" s="11"/>
      <c r="F170" s="11"/>
      <c r="G170" s="11"/>
      <c r="H170" s="11"/>
      <c r="I170" s="22"/>
      <c r="J170" s="22"/>
      <c r="K170" s="22"/>
      <c r="L170" s="22"/>
      <c r="M170" s="22"/>
      <c r="Q170" s="22"/>
      <c r="R170" s="22"/>
      <c r="S170" s="22"/>
      <c r="T170" s="22"/>
      <c r="U170" s="22"/>
      <c r="AB170" s="161"/>
      <c r="AC170" s="161"/>
      <c r="AH170" s="32"/>
      <c r="AI170" s="11"/>
      <c r="AJ170" s="11"/>
      <c r="AK170" s="11"/>
      <c r="AL170" s="11"/>
    </row>
    <row r="171" spans="1:38" s="31" customFormat="1" x14ac:dyDescent="0.25">
      <c r="A171" s="11"/>
      <c r="B171" s="11"/>
      <c r="C171" s="11"/>
      <c r="D171" s="11"/>
      <c r="E171" s="11"/>
      <c r="F171" s="11"/>
      <c r="G171" s="11"/>
      <c r="H171" s="11"/>
      <c r="I171" s="22"/>
      <c r="J171" s="22"/>
      <c r="K171" s="22"/>
      <c r="L171" s="22"/>
      <c r="M171" s="22"/>
      <c r="Q171" s="22"/>
      <c r="R171" s="22"/>
      <c r="S171" s="22"/>
      <c r="T171" s="22"/>
      <c r="U171" s="22"/>
      <c r="AB171" s="161"/>
      <c r="AC171" s="161"/>
      <c r="AH171" s="32"/>
      <c r="AI171" s="11"/>
      <c r="AJ171" s="11"/>
      <c r="AK171" s="11"/>
      <c r="AL171" s="11"/>
    </row>
    <row r="172" spans="1:38" s="31" customFormat="1" x14ac:dyDescent="0.25">
      <c r="A172" s="11"/>
      <c r="B172" s="11"/>
      <c r="C172" s="11"/>
      <c r="D172" s="11"/>
      <c r="E172" s="11"/>
      <c r="F172" s="11"/>
      <c r="G172" s="11"/>
      <c r="H172" s="11"/>
      <c r="I172" s="22"/>
      <c r="J172" s="22"/>
      <c r="K172" s="22"/>
      <c r="L172" s="22"/>
      <c r="M172" s="22"/>
      <c r="Q172" s="22"/>
      <c r="R172" s="22"/>
      <c r="S172" s="22"/>
      <c r="T172" s="22"/>
      <c r="U172" s="22"/>
      <c r="AB172" s="161"/>
      <c r="AC172" s="161"/>
      <c r="AH172" s="32"/>
      <c r="AI172" s="11"/>
      <c r="AJ172" s="11"/>
      <c r="AK172" s="11"/>
      <c r="AL172" s="11"/>
    </row>
    <row r="173" spans="1:38" s="31" customFormat="1" x14ac:dyDescent="0.25">
      <c r="A173" s="11"/>
      <c r="B173" s="11"/>
      <c r="C173" s="11"/>
      <c r="D173" s="11"/>
      <c r="E173" s="11"/>
      <c r="F173" s="11"/>
      <c r="G173" s="11"/>
      <c r="H173" s="11"/>
      <c r="I173" s="22"/>
      <c r="J173" s="22"/>
      <c r="K173" s="22"/>
      <c r="L173" s="22"/>
      <c r="M173" s="22"/>
      <c r="Q173" s="22"/>
      <c r="R173" s="22"/>
      <c r="S173" s="22"/>
      <c r="T173" s="22"/>
      <c r="U173" s="22"/>
      <c r="AB173" s="161"/>
      <c r="AC173" s="161"/>
      <c r="AH173" s="32"/>
      <c r="AI173" s="11"/>
      <c r="AJ173" s="11"/>
      <c r="AK173" s="11"/>
      <c r="AL173" s="11"/>
    </row>
    <row r="174" spans="1:38" x14ac:dyDescent="0.25">
      <c r="AB174" s="161"/>
      <c r="AC174" s="161"/>
    </row>
    <row r="175" spans="1:38" x14ac:dyDescent="0.25">
      <c r="AB175" s="161"/>
      <c r="AC175" s="161"/>
    </row>
    <row r="176" spans="1:38" x14ac:dyDescent="0.25">
      <c r="AB176" s="161"/>
      <c r="AC176" s="161"/>
    </row>
    <row r="177" spans="28:29" x14ac:dyDescent="0.25">
      <c r="AB177" s="161"/>
      <c r="AC177" s="161"/>
    </row>
    <row r="178" spans="28:29" x14ac:dyDescent="0.25">
      <c r="AB178" s="161"/>
      <c r="AC178" s="161"/>
    </row>
    <row r="179" spans="28:29" x14ac:dyDescent="0.25">
      <c r="AB179" s="161"/>
      <c r="AC179" s="161"/>
    </row>
    <row r="180" spans="28:29" x14ac:dyDescent="0.25">
      <c r="AB180" s="161"/>
      <c r="AC180" s="161"/>
    </row>
    <row r="181" spans="28:29" x14ac:dyDescent="0.25">
      <c r="AB181" s="161"/>
      <c r="AC181" s="161"/>
    </row>
    <row r="182" spans="28:29" x14ac:dyDescent="0.25">
      <c r="AB182" s="161"/>
      <c r="AC182" s="161"/>
    </row>
    <row r="183" spans="28:29" x14ac:dyDescent="0.25">
      <c r="AB183" s="161"/>
      <c r="AC183" s="161"/>
    </row>
    <row r="184" spans="28:29" x14ac:dyDescent="0.25">
      <c r="AB184" s="161"/>
      <c r="AC184" s="161"/>
    </row>
    <row r="185" spans="28:29" x14ac:dyDescent="0.25">
      <c r="AB185" s="161"/>
      <c r="AC185" s="161"/>
    </row>
    <row r="186" spans="28:29" x14ac:dyDescent="0.25">
      <c r="AB186" s="161"/>
      <c r="AC186" s="161"/>
    </row>
    <row r="187" spans="28:29" x14ac:dyDescent="0.25">
      <c r="AB187" s="161"/>
      <c r="AC187" s="161"/>
    </row>
    <row r="188" spans="28:29" x14ac:dyDescent="0.25">
      <c r="AB188" s="161"/>
      <c r="AC188" s="161"/>
    </row>
    <row r="189" spans="28:29" x14ac:dyDescent="0.25">
      <c r="AB189" s="161"/>
      <c r="AC189" s="161"/>
    </row>
    <row r="190" spans="28:29" x14ac:dyDescent="0.25">
      <c r="AB190" s="161"/>
      <c r="AC190" s="161"/>
    </row>
    <row r="191" spans="28:29" x14ac:dyDescent="0.25">
      <c r="AB191" s="161"/>
      <c r="AC191" s="161"/>
    </row>
    <row r="192" spans="28:29" x14ac:dyDescent="0.25">
      <c r="AB192" s="161"/>
      <c r="AC192" s="161"/>
    </row>
    <row r="193" spans="28:29" x14ac:dyDescent="0.25">
      <c r="AB193" s="161"/>
      <c r="AC193" s="161"/>
    </row>
    <row r="194" spans="28:29" x14ac:dyDescent="0.25">
      <c r="AB194" s="161"/>
      <c r="AC194" s="161"/>
    </row>
    <row r="195" spans="28:29" x14ac:dyDescent="0.25">
      <c r="AB195" s="161"/>
      <c r="AC195" s="161"/>
    </row>
    <row r="196" spans="28:29" x14ac:dyDescent="0.25">
      <c r="AB196" s="161"/>
      <c r="AC196" s="161"/>
    </row>
    <row r="197" spans="28:29" x14ac:dyDescent="0.25">
      <c r="AB197" s="161"/>
      <c r="AC197" s="161"/>
    </row>
    <row r="198" spans="28:29" x14ac:dyDescent="0.25">
      <c r="AB198" s="161"/>
      <c r="AC198" s="161"/>
    </row>
    <row r="199" spans="28:29" x14ac:dyDescent="0.25">
      <c r="AB199" s="161"/>
      <c r="AC199" s="161"/>
    </row>
    <row r="200" spans="28:29" x14ac:dyDescent="0.25">
      <c r="AB200" s="161"/>
      <c r="AC200" s="161"/>
    </row>
    <row r="201" spans="28:29" x14ac:dyDescent="0.25">
      <c r="AB201" s="161"/>
      <c r="AC201" s="161"/>
    </row>
    <row r="202" spans="28:29" x14ac:dyDescent="0.25">
      <c r="AB202" s="161"/>
      <c r="AC202" s="161"/>
    </row>
    <row r="203" spans="28:29" x14ac:dyDescent="0.25">
      <c r="AB203" s="161"/>
      <c r="AC203" s="161"/>
    </row>
    <row r="204" spans="28:29" x14ac:dyDescent="0.25">
      <c r="AB204" s="161"/>
      <c r="AC204" s="161"/>
    </row>
    <row r="205" spans="28:29" x14ac:dyDescent="0.25">
      <c r="AB205" s="161"/>
      <c r="AC205" s="161"/>
    </row>
    <row r="206" spans="28:29" x14ac:dyDescent="0.25">
      <c r="AB206" s="161"/>
      <c r="AC206" s="161"/>
    </row>
    <row r="207" spans="28:29" x14ac:dyDescent="0.25">
      <c r="AB207" s="161"/>
      <c r="AC207" s="161"/>
    </row>
    <row r="208" spans="28:29" x14ac:dyDescent="0.25">
      <c r="AB208" s="161"/>
      <c r="AC208" s="161"/>
    </row>
    <row r="209" spans="28:29" x14ac:dyDescent="0.25">
      <c r="AB209" s="161"/>
      <c r="AC209" s="161"/>
    </row>
    <row r="210" spans="28:29" x14ac:dyDescent="0.25">
      <c r="AB210" s="161"/>
      <c r="AC210" s="161"/>
    </row>
    <row r="211" spans="28:29" x14ac:dyDescent="0.25">
      <c r="AB211" s="161"/>
      <c r="AC211" s="161"/>
    </row>
    <row r="212" spans="28:29" x14ac:dyDescent="0.25">
      <c r="AB212" s="161"/>
      <c r="AC212" s="161"/>
    </row>
    <row r="213" spans="28:29" x14ac:dyDescent="0.25">
      <c r="AB213" s="161"/>
      <c r="AC213" s="161"/>
    </row>
    <row r="214" spans="28:29" x14ac:dyDescent="0.25">
      <c r="AB214" s="161"/>
      <c r="AC214" s="161"/>
    </row>
    <row r="215" spans="28:29" x14ac:dyDescent="0.25">
      <c r="AB215" s="161"/>
      <c r="AC215" s="161"/>
    </row>
    <row r="216" spans="28:29" x14ac:dyDescent="0.25">
      <c r="AB216" s="161"/>
      <c r="AC216" s="161"/>
    </row>
    <row r="217" spans="28:29" x14ac:dyDescent="0.25">
      <c r="AB217" s="161"/>
      <c r="AC217" s="161"/>
    </row>
    <row r="218" spans="28:29" x14ac:dyDescent="0.25">
      <c r="AB218" s="161"/>
      <c r="AC218" s="161"/>
    </row>
    <row r="219" spans="28:29" x14ac:dyDescent="0.25">
      <c r="AB219" s="161"/>
      <c r="AC219" s="161"/>
    </row>
    <row r="220" spans="28:29" x14ac:dyDescent="0.25">
      <c r="AB220" s="161"/>
      <c r="AC220" s="161"/>
    </row>
    <row r="221" spans="28:29" x14ac:dyDescent="0.25">
      <c r="AB221" s="161"/>
      <c r="AC221" s="161"/>
    </row>
    <row r="222" spans="28:29" x14ac:dyDescent="0.25">
      <c r="AB222" s="161"/>
      <c r="AC222" s="161"/>
    </row>
    <row r="223" spans="28:29" x14ac:dyDescent="0.25">
      <c r="AB223" s="161"/>
      <c r="AC223" s="161"/>
    </row>
    <row r="224" spans="28:29" x14ac:dyDescent="0.25">
      <c r="AB224" s="161"/>
      <c r="AC224" s="161"/>
    </row>
    <row r="225" spans="28:29" x14ac:dyDescent="0.25">
      <c r="AB225" s="161"/>
      <c r="AC225" s="161"/>
    </row>
    <row r="226" spans="28:29" x14ac:dyDescent="0.25">
      <c r="AB226" s="161"/>
      <c r="AC226" s="161"/>
    </row>
    <row r="227" spans="28:29" x14ac:dyDescent="0.25">
      <c r="AB227" s="161"/>
      <c r="AC227" s="161"/>
    </row>
    <row r="228" spans="28:29" x14ac:dyDescent="0.25">
      <c r="AB228" s="161"/>
      <c r="AC228" s="161"/>
    </row>
    <row r="229" spans="28:29" x14ac:dyDescent="0.25">
      <c r="AB229" s="161"/>
      <c r="AC229" s="161"/>
    </row>
    <row r="230" spans="28:29" x14ac:dyDescent="0.25">
      <c r="AB230" s="161"/>
      <c r="AC230" s="161"/>
    </row>
    <row r="231" spans="28:29" x14ac:dyDescent="0.25">
      <c r="AB231" s="161"/>
      <c r="AC231" s="161"/>
    </row>
    <row r="232" spans="28:29" x14ac:dyDescent="0.25">
      <c r="AB232" s="161"/>
      <c r="AC232" s="161"/>
    </row>
    <row r="233" spans="28:29" x14ac:dyDescent="0.25">
      <c r="AB233" s="161"/>
      <c r="AC233" s="161"/>
    </row>
    <row r="234" spans="28:29" x14ac:dyDescent="0.25">
      <c r="AB234" s="161"/>
      <c r="AC234" s="161"/>
    </row>
    <row r="235" spans="28:29" x14ac:dyDescent="0.25">
      <c r="AB235" s="161"/>
      <c r="AC235" s="161"/>
    </row>
    <row r="236" spans="28:29" x14ac:dyDescent="0.25">
      <c r="AB236" s="161"/>
      <c r="AC236" s="161"/>
    </row>
    <row r="237" spans="28:29" x14ac:dyDescent="0.25">
      <c r="AB237" s="161"/>
      <c r="AC237" s="161"/>
    </row>
    <row r="238" spans="28:29" x14ac:dyDescent="0.25">
      <c r="AB238" s="161"/>
      <c r="AC238" s="161"/>
    </row>
    <row r="239" spans="28:29" x14ac:dyDescent="0.25">
      <c r="AB239" s="161"/>
      <c r="AC239" s="161"/>
    </row>
    <row r="240" spans="28:29" x14ac:dyDescent="0.25">
      <c r="AB240" s="161"/>
      <c r="AC240" s="161"/>
    </row>
    <row r="241" spans="28:29" x14ac:dyDescent="0.25">
      <c r="AB241" s="161"/>
      <c r="AC241" s="161"/>
    </row>
    <row r="242" spans="28:29" x14ac:dyDescent="0.25">
      <c r="AB242" s="161"/>
      <c r="AC242" s="161"/>
    </row>
    <row r="243" spans="28:29" x14ac:dyDescent="0.25">
      <c r="AB243" s="161"/>
      <c r="AC243" s="161"/>
    </row>
    <row r="244" spans="28:29" x14ac:dyDescent="0.25">
      <c r="AB244" s="161"/>
      <c r="AC244" s="161"/>
    </row>
    <row r="245" spans="28:29" x14ac:dyDescent="0.25">
      <c r="AB245" s="161"/>
      <c r="AC245" s="161"/>
    </row>
    <row r="246" spans="28:29" x14ac:dyDescent="0.25">
      <c r="AB246" s="161"/>
      <c r="AC246" s="161"/>
    </row>
    <row r="247" spans="28:29" x14ac:dyDescent="0.25">
      <c r="AB247" s="161"/>
      <c r="AC247" s="161"/>
    </row>
    <row r="248" spans="28:29" x14ac:dyDescent="0.25">
      <c r="AB248" s="161"/>
      <c r="AC248" s="161"/>
    </row>
    <row r="249" spans="28:29" x14ac:dyDescent="0.25">
      <c r="AB249" s="161"/>
      <c r="AC249" s="161"/>
    </row>
    <row r="250" spans="28:29" x14ac:dyDescent="0.25">
      <c r="AB250" s="161"/>
      <c r="AC250" s="161"/>
    </row>
    <row r="251" spans="28:29" x14ac:dyDescent="0.25">
      <c r="AB251" s="161"/>
      <c r="AC251" s="161"/>
    </row>
    <row r="252" spans="28:29" x14ac:dyDescent="0.25">
      <c r="AB252" s="161"/>
      <c r="AC252" s="161"/>
    </row>
    <row r="253" spans="28:29" x14ac:dyDescent="0.25">
      <c r="AB253" s="161"/>
      <c r="AC253" s="161"/>
    </row>
    <row r="254" spans="28:29" x14ac:dyDescent="0.25">
      <c r="AB254" s="161"/>
      <c r="AC254" s="161"/>
    </row>
    <row r="255" spans="28:29" x14ac:dyDescent="0.25">
      <c r="AB255" s="161"/>
      <c r="AC255" s="161"/>
    </row>
    <row r="256" spans="28:29" x14ac:dyDescent="0.25">
      <c r="AB256" s="161"/>
      <c r="AC256" s="161"/>
    </row>
    <row r="257" spans="28:29" x14ac:dyDescent="0.25">
      <c r="AB257" s="161"/>
      <c r="AC257" s="161"/>
    </row>
    <row r="258" spans="28:29" x14ac:dyDescent="0.25">
      <c r="AB258" s="161"/>
      <c r="AC258" s="161"/>
    </row>
    <row r="259" spans="28:29" x14ac:dyDescent="0.25">
      <c r="AB259" s="161"/>
      <c r="AC259" s="161"/>
    </row>
    <row r="260" spans="28:29" x14ac:dyDescent="0.25">
      <c r="AB260" s="161"/>
      <c r="AC260" s="161"/>
    </row>
    <row r="261" spans="28:29" x14ac:dyDescent="0.25">
      <c r="AB261" s="161"/>
      <c r="AC261" s="161"/>
    </row>
    <row r="262" spans="28:29" x14ac:dyDescent="0.25">
      <c r="AB262" s="161"/>
      <c r="AC262" s="161"/>
    </row>
    <row r="263" spans="28:29" x14ac:dyDescent="0.25">
      <c r="AB263" s="161"/>
      <c r="AC263" s="161"/>
    </row>
    <row r="264" spans="28:29" x14ac:dyDescent="0.25">
      <c r="AB264" s="161"/>
      <c r="AC264" s="161"/>
    </row>
    <row r="265" spans="28:29" x14ac:dyDescent="0.25">
      <c r="AB265" s="161"/>
      <c r="AC265" s="161"/>
    </row>
    <row r="266" spans="28:29" x14ac:dyDescent="0.25">
      <c r="AB266" s="161"/>
      <c r="AC266" s="161"/>
    </row>
    <row r="267" spans="28:29" x14ac:dyDescent="0.25">
      <c r="AB267" s="161"/>
      <c r="AC267" s="161"/>
    </row>
    <row r="268" spans="28:29" x14ac:dyDescent="0.25">
      <c r="AB268" s="161"/>
      <c r="AC268" s="161"/>
    </row>
    <row r="269" spans="28:29" x14ac:dyDescent="0.25">
      <c r="AB269" s="161"/>
      <c r="AC269" s="161"/>
    </row>
    <row r="270" spans="28:29" x14ac:dyDescent="0.25">
      <c r="AB270" s="161"/>
      <c r="AC270" s="161"/>
    </row>
    <row r="271" spans="28:29" x14ac:dyDescent="0.25">
      <c r="AB271" s="161"/>
      <c r="AC271" s="161"/>
    </row>
    <row r="272" spans="28:29" x14ac:dyDescent="0.25">
      <c r="AB272" s="161"/>
      <c r="AC272" s="161"/>
    </row>
    <row r="273" spans="28:29" x14ac:dyDescent="0.25">
      <c r="AB273" s="161"/>
      <c r="AC273" s="161"/>
    </row>
    <row r="274" spans="28:29" x14ac:dyDescent="0.25">
      <c r="AB274" s="161"/>
      <c r="AC274" s="161"/>
    </row>
    <row r="275" spans="28:29" x14ac:dyDescent="0.25">
      <c r="AB275" s="161"/>
      <c r="AC275" s="161"/>
    </row>
    <row r="276" spans="28:29" x14ac:dyDescent="0.25">
      <c r="AB276" s="161"/>
      <c r="AC276" s="161"/>
    </row>
    <row r="277" spans="28:29" x14ac:dyDescent="0.25">
      <c r="AB277" s="161"/>
      <c r="AC277" s="161"/>
    </row>
    <row r="278" spans="28:29" x14ac:dyDescent="0.25">
      <c r="AB278" s="161"/>
      <c r="AC278" s="161"/>
    </row>
    <row r="279" spans="28:29" x14ac:dyDescent="0.25">
      <c r="AB279" s="161"/>
      <c r="AC279" s="161"/>
    </row>
    <row r="280" spans="28:29" x14ac:dyDescent="0.25">
      <c r="AB280" s="161"/>
      <c r="AC280" s="161"/>
    </row>
    <row r="281" spans="28:29" x14ac:dyDescent="0.25">
      <c r="AB281" s="161"/>
      <c r="AC281" s="161"/>
    </row>
    <row r="282" spans="28:29" x14ac:dyDescent="0.25">
      <c r="AB282" s="161"/>
      <c r="AC282" s="161"/>
    </row>
    <row r="283" spans="28:29" x14ac:dyDescent="0.25">
      <c r="AB283" s="161"/>
      <c r="AC283" s="161"/>
    </row>
    <row r="284" spans="28:29" x14ac:dyDescent="0.25">
      <c r="AB284" s="161"/>
      <c r="AC284" s="161"/>
    </row>
    <row r="285" spans="28:29" x14ac:dyDescent="0.25">
      <c r="AB285" s="161"/>
      <c r="AC285" s="161"/>
    </row>
    <row r="286" spans="28:29" x14ac:dyDescent="0.25">
      <c r="AB286" s="161"/>
      <c r="AC286" s="161"/>
    </row>
    <row r="287" spans="28:29" x14ac:dyDescent="0.25">
      <c r="AB287" s="161"/>
      <c r="AC287" s="161"/>
    </row>
    <row r="288" spans="28:29" x14ac:dyDescent="0.25">
      <c r="AB288" s="161"/>
      <c r="AC288" s="161"/>
    </row>
    <row r="289" spans="28:29" x14ac:dyDescent="0.25">
      <c r="AB289" s="161"/>
      <c r="AC289" s="161"/>
    </row>
    <row r="290" spans="28:29" x14ac:dyDescent="0.25">
      <c r="AB290" s="161"/>
      <c r="AC290" s="161"/>
    </row>
    <row r="291" spans="28:29" x14ac:dyDescent="0.25">
      <c r="AB291" s="161"/>
      <c r="AC291" s="161"/>
    </row>
    <row r="292" spans="28:29" x14ac:dyDescent="0.25">
      <c r="AB292" s="161"/>
      <c r="AC292" s="161"/>
    </row>
    <row r="293" spans="28:29" x14ac:dyDescent="0.25">
      <c r="AB293" s="161"/>
      <c r="AC293" s="161"/>
    </row>
    <row r="294" spans="28:29" x14ac:dyDescent="0.25">
      <c r="AB294" s="161"/>
      <c r="AC294" s="161"/>
    </row>
    <row r="295" spans="28:29" x14ac:dyDescent="0.25">
      <c r="AB295" s="161"/>
      <c r="AC295" s="161"/>
    </row>
    <row r="296" spans="28:29" x14ac:dyDescent="0.25">
      <c r="AB296" s="161"/>
      <c r="AC296" s="161"/>
    </row>
    <row r="297" spans="28:29" x14ac:dyDescent="0.25">
      <c r="AB297" s="161"/>
      <c r="AC297" s="161"/>
    </row>
    <row r="298" spans="28:29" x14ac:dyDescent="0.25">
      <c r="AB298" s="161"/>
      <c r="AC298" s="161"/>
    </row>
    <row r="299" spans="28:29" x14ac:dyDescent="0.25">
      <c r="AB299" s="161"/>
      <c r="AC299" s="161"/>
    </row>
    <row r="300" spans="28:29" x14ac:dyDescent="0.25">
      <c r="AB300" s="161"/>
      <c r="AC300" s="161"/>
    </row>
  </sheetData>
  <sheetProtection algorithmName="SHA-512" hashValue="4zInHTrHcvgoDDrOYVs28Ut1bcE2GQx4kvYqq3pVfZhw8GxF9DAf2V6z0r1Jh6GFHw9i6d/DRN87ErthKNhQqQ==" saltValue="FBxj7lMaxr/y47oeH7fK8A==" spinCount="100000" sheet="1" objects="1" scenarios="1"/>
  <dataConsolidate/>
  <mergeCells count="52">
    <mergeCell ref="E23:H23"/>
    <mergeCell ref="J3:M3"/>
    <mergeCell ref="N3:W3"/>
    <mergeCell ref="D4:H4"/>
    <mergeCell ref="E10:H10"/>
    <mergeCell ref="E11:H11"/>
    <mergeCell ref="F12:H12"/>
    <mergeCell ref="E13:H13"/>
    <mergeCell ref="F14:H14"/>
    <mergeCell ref="F15:H15"/>
    <mergeCell ref="E16:H16"/>
    <mergeCell ref="E17:H17"/>
    <mergeCell ref="E8:H8"/>
    <mergeCell ref="E9:H9"/>
    <mergeCell ref="AS3:AV3"/>
    <mergeCell ref="AB3:AN3"/>
    <mergeCell ref="F33:H33"/>
    <mergeCell ref="E28:H28"/>
    <mergeCell ref="E29:H29"/>
    <mergeCell ref="E30:H30"/>
    <mergeCell ref="E32:H32"/>
    <mergeCell ref="E6:H6"/>
    <mergeCell ref="E7:H7"/>
    <mergeCell ref="D5:H5"/>
    <mergeCell ref="F18:H18"/>
    <mergeCell ref="F19:H19"/>
    <mergeCell ref="E21:H21"/>
    <mergeCell ref="E20:H20"/>
    <mergeCell ref="X3:AA3"/>
    <mergeCell ref="F22:H22"/>
    <mergeCell ref="F50:H50"/>
    <mergeCell ref="F49:H49"/>
    <mergeCell ref="F44:H44"/>
    <mergeCell ref="E45:H45"/>
    <mergeCell ref="F46:H46"/>
    <mergeCell ref="F47:H47"/>
    <mergeCell ref="F41:H41"/>
    <mergeCell ref="F40:H40"/>
    <mergeCell ref="F24:H24"/>
    <mergeCell ref="F25:H25"/>
    <mergeCell ref="E48:H48"/>
    <mergeCell ref="E43:H43"/>
    <mergeCell ref="F35:H35"/>
    <mergeCell ref="F36:H36"/>
    <mergeCell ref="F38:H38"/>
    <mergeCell ref="E39:H39"/>
    <mergeCell ref="F37:H37"/>
    <mergeCell ref="E42:H42"/>
    <mergeCell ref="E26:H26"/>
    <mergeCell ref="E27:H27"/>
    <mergeCell ref="F34:H34"/>
    <mergeCell ref="F31:H31"/>
  </mergeCells>
  <conditionalFormatting sqref="P15 R15 T15 AB15 AD15 AG15 AI15 AL15 AN15">
    <cfRule type="expression" dxfId="15" priority="19">
      <formula>OR(AND(P13="yes, and it is publicly available",LEFT(P15,14)="not applicable"),AND(P13="yes, but not publicly available",LEFT(P15,14)&lt;&gt;"not applicable"),AND(P13="no",LEFT(P15,14)&lt;&gt;"not applicable"))</formula>
    </cfRule>
  </conditionalFormatting>
  <conditionalFormatting sqref="P19 AB19 AD19 AG19 AI19 AL19 AN19">
    <cfRule type="expression" dxfId="14" priority="18">
      <formula>OR(AND(P17="yes (for all large commercial SOEs)",LEFT(P19,14)="not applicable"),AND(P17="yes (only for some large commercial SOEs)",LEFT(P19,14)="not applicable"),AND(P17="no",LEFT(P19,14)&lt;&gt;"not applicable"))</formula>
    </cfRule>
  </conditionalFormatting>
  <conditionalFormatting sqref="P24 AB24 AD24 AG24 AI24 AL24 AN24">
    <cfRule type="expression" dxfId="13" priority="16">
      <formula>OR(AND(P23="no",LEFT(P24,14)="not applicable"),AND(P23="yes (in some sectors)",LEFT(P24,14)="not applicable"),AND(P23="yes (in all or most sectors)",LEFT(P24,14)&lt;&gt;"not applicable"))</formula>
    </cfRule>
  </conditionalFormatting>
  <conditionalFormatting sqref="P41 AB41 AD41 AG41 AI41 AL41 AN41">
    <cfRule type="expression" dxfId="12" priority="15">
      <formula>OR(AND(P39="yes",LEFT(P41,14)="not applicable"),AND(P39="no",LEFT(P41,14)&lt;&gt;"not applicable"))</formula>
    </cfRule>
  </conditionalFormatting>
  <conditionalFormatting sqref="P46 AB46 AD46 AG46 AI46 AL46 AN46">
    <cfRule type="expression" dxfId="11" priority="14">
      <formula>OR(AND(P45="yes",LEFT(P46,14)="not applicable"),AND(P45="no",LEFT(P46,14)&lt;&gt;"not applicable"))</formula>
    </cfRule>
  </conditionalFormatting>
  <conditionalFormatting sqref="P49 AB49 AD49 AG49 AI49 AL49 AN49">
    <cfRule type="expression" dxfId="10" priority="13">
      <formula>OR(AND(P48="yes",LEFT(P49,14)="not applicable"),AND(P48="no",LEFT(P49,14)&lt;&gt;"not applicable"))</formula>
    </cfRule>
  </conditionalFormatting>
  <conditionalFormatting sqref="R19">
    <cfRule type="expression" dxfId="9" priority="11">
      <formula>OR(AND(R17="yes (for all large commercial SOEs)",LEFT(R19,14)="not applicable"),AND(R17="yes (only for some large commercial SOEs)",LEFT(R19,14)="not applicable"),AND(R17="no",LEFT(R19,14)&lt;&gt;"not applicable"))</formula>
    </cfRule>
  </conditionalFormatting>
  <conditionalFormatting sqref="R24">
    <cfRule type="expression" dxfId="8" priority="10">
      <formula>OR(AND(R23="no",LEFT(R24,14)="not applicable"),AND(R23="yes (in some sectors)",LEFT(R24,14)="not applicable"),AND(R23="yes (in all or most sectors)",LEFT(R24,14)&lt;&gt;"not applicable"))</formula>
    </cfRule>
  </conditionalFormatting>
  <conditionalFormatting sqref="R41">
    <cfRule type="expression" dxfId="7" priority="9">
      <formula>OR(AND(R39="yes",LEFT(R41,14)="not applicable"),AND(R39="no",LEFT(R41,14)&lt;&gt;"not applicable"))</formula>
    </cfRule>
  </conditionalFormatting>
  <conditionalFormatting sqref="R46">
    <cfRule type="expression" dxfId="6" priority="8">
      <formula>OR(AND(R45="yes",LEFT(R46,14)="not applicable"),AND(R45="no",LEFT(R46,14)&lt;&gt;"not applicable"))</formula>
    </cfRule>
  </conditionalFormatting>
  <conditionalFormatting sqref="R49">
    <cfRule type="expression" dxfId="5" priority="7">
      <formula>OR(AND(R48="yes",LEFT(R49,14)="not applicable"),AND(R48="no",LEFT(R49,14)&lt;&gt;"not applicable"))</formula>
    </cfRule>
  </conditionalFormatting>
  <conditionalFormatting sqref="T19">
    <cfRule type="expression" dxfId="4" priority="5">
      <formula>OR(AND(T17="yes (for all large commercial SOEs)",LEFT(T19,14)="not applicable"),AND(T17="yes (only for some large commercial SOEs)",LEFT(T19,14)="not applicable"),AND(T17="no",LEFT(T19,14)&lt;&gt;"not applicable"))</formula>
    </cfRule>
  </conditionalFormatting>
  <conditionalFormatting sqref="T24">
    <cfRule type="expression" dxfId="3" priority="4">
      <formula>OR(AND(T23="no",LEFT(T24,14)="not applicable"),AND(T23="yes (in some sectors)",LEFT(T24,14)="not applicable"),AND(T23="yes (in all or most sectors)",LEFT(T24,14)&lt;&gt;"not applicable"))</formula>
    </cfRule>
  </conditionalFormatting>
  <conditionalFormatting sqref="T41">
    <cfRule type="expression" dxfId="2" priority="3">
      <formula>OR(AND(T39="yes",LEFT(T41,14)="not applicable"),AND(T39="no",LEFT(T41,14)&lt;&gt;"not applicable"))</formula>
    </cfRule>
  </conditionalFormatting>
  <conditionalFormatting sqref="T46">
    <cfRule type="expression" dxfId="1" priority="2">
      <formula>OR(AND(T45="yes",LEFT(T46,14)="not applicable"),AND(T45="no",LEFT(T46,14)&lt;&gt;"not applicable"))</formula>
    </cfRule>
  </conditionalFormatting>
  <conditionalFormatting sqref="T49">
    <cfRule type="expression" dxfId="0" priority="1">
      <formula>OR(AND(T48="yes",LEFT(T49,14)="not applicable"),AND(T48="no",LEFT(T49,14)&lt;&gt;"not applicable"))</formula>
    </cfRule>
  </conditionalFormatting>
  <dataValidations xWindow="1079" yWindow="689" count="10">
    <dataValidation type="list" allowBlank="1" showInputMessage="1" showErrorMessage="1" sqref="AN10 AB10 AD10 AG10 AI10 AL10 P10 R10 T10" xr:uid="{00000000-0002-0000-0200-000000000000}">
      <formula1>ECO_2023_A</formula1>
    </dataValidation>
    <dataValidation type="list" allowBlank="1" showInputMessage="1" showErrorMessage="1" sqref="AN33:AN37 AI33:AI37 AG33:AG37 AD33:AD37 AL33:AL37 P11 AB11 AD11 AG11 AI11 AL11 AN11 P23 AB23 AD23 AG23 AI23 AL23 AN23 P26 AB26 AD26 AG26 AI26 AL26 AN26 P33:P37 AB33:AB37 R11 R23 R26 R33:R37 T11 T23 T26 T33:T37" xr:uid="{00000000-0002-0000-0200-000001000000}">
      <formula1>ECO_2023_G</formula1>
    </dataValidation>
    <dataValidation type="list" allowBlank="1" showInputMessage="1" showErrorMessage="1" sqref="AN13 AB13 AD13 AG13 AI13 AL13 P13 R13 T13" xr:uid="{00000000-0002-0000-0200-000002000000}">
      <formula1>ECO_2023_B</formula1>
    </dataValidation>
    <dataValidation type="list" allowBlank="1" showInputMessage="1" showErrorMessage="1" sqref="AN27:AN29 AN42 P21 P42 P27:P29 P17 AN17 AB17 AL21 AB42 AB27:AB29 AD17 AI21 AD42 AD27:AD29 AG17 AG21 AG42 AG27:AG29 AI27:AI29 AI17 AD21 AI42 AB21 AL42 AL27:AL29 AL17 AN21 R21 R42 R27:R29 R17 T21 T42 T27:T29 T17" xr:uid="{00000000-0002-0000-0200-000003000000}">
      <formula1>ECO_2023_D</formula1>
    </dataValidation>
    <dataValidation type="list" allowBlank="1" showInputMessage="1" showErrorMessage="1" sqref="AN16 AB16 AD16 AG16 AI16 AL16 P16 R16 T16" xr:uid="{00000000-0002-0000-0200-000004000000}">
      <formula1>ECO_2023_C</formula1>
    </dataValidation>
    <dataValidation type="list" allowBlank="1" showInputMessage="1" showErrorMessage="1" sqref="AN20 AB20 AD20 AG20 AI20 AL20 P20 R20 T20" xr:uid="{00000000-0002-0000-0200-000005000000}">
      <formula1>ECO_2023_E</formula1>
    </dataValidation>
    <dataValidation type="list" allowBlank="1" showInputMessage="1" showErrorMessage="1" sqref="AG45 AN45 P45 AD45 AI45 AL45 AB45 P39 AB39 AD39 AG39 AI39 AL39 AN39 P48 AB48 AD48 AG48 AI48 AL48 AN48 R45 R39 R48 T45 T39 T48" xr:uid="{00000000-0002-0000-0200-000006000000}">
      <formula1>ECO_A</formula1>
    </dataValidation>
    <dataValidation type="list" allowBlank="1" showInputMessage="1" showErrorMessage="1" sqref="AN30 AB30 AD30 AG30 AI30 AL30 P30 R30 T30" xr:uid="{00000000-0002-0000-0200-000007000000}">
      <formula1>ECO_2023_F</formula1>
    </dataValidation>
    <dataValidation type="list" allowBlank="1" showInputMessage="1" showErrorMessage="1" sqref="AN43 AB43 AD43 AG43 AI43 AL43 P43 R43 T43" xr:uid="{00000000-0002-0000-0200-000008000000}">
      <formula1>ECO_2023_H</formula1>
    </dataValidation>
    <dataValidation type="list" allowBlank="1" showInputMessage="1" showErrorMessage="1" sqref="P8 AB8 AD8 AG8 AI8 AL8 AN8 R8 T8" xr:uid="{F266DD61-7DC1-4607-A469-F866E043A197}">
      <formula1>ECO_2023_I</formula1>
    </dataValidation>
  </dataValidations>
  <pageMargins left="0.7" right="0.7" top="0.75" bottom="0.75" header="0.3" footer="0.3"/>
  <pageSetup paperSize="9" orientation="portrait" r:id="rId1"/>
  <headerFooter>
    <oddFooter>&amp;C_x000D_&amp;1#&amp;"Calibri"&amp;10&amp;K0000FF Restricted Use - À usage restreint</oddFooter>
  </headerFooter>
  <drawing r:id="rId2"/>
  <legacyDrawing r:id="rId3"/>
  <oleObjects>
    <mc:AlternateContent xmlns:mc="http://schemas.openxmlformats.org/markup-compatibility/2006">
      <mc:Choice Requires="x14">
        <oleObject progId="Document" dvAspect="DVASPECT_ICON" shapeId="1027" r:id="rId4">
          <objectPr locked="0" defaultSize="0" autoPict="0" r:id="rId5">
            <anchor moveWithCells="1">
              <from>
                <xdr:col>8</xdr:col>
                <xdr:colOff>2133600</xdr:colOff>
                <xdr:row>3</xdr:row>
                <xdr:rowOff>723900</xdr:rowOff>
              </from>
              <to>
                <xdr:col>8</xdr:col>
                <xdr:colOff>3105150</xdr:colOff>
                <xdr:row>3</xdr:row>
                <xdr:rowOff>1460500</xdr:rowOff>
              </to>
            </anchor>
          </objectPr>
        </oleObject>
      </mc:Choice>
      <mc:Fallback>
        <oleObject progId="Document" dvAspect="DVASPECT_ICON" shapeId="1027" r:id="rId4"/>
      </mc:Fallback>
    </mc:AlternateContent>
  </oleObjects>
  <extLst>
    <ext xmlns:x14="http://schemas.microsoft.com/office/spreadsheetml/2009/9/main" uri="{CCE6A557-97BC-4b89-ADB6-D9C93CAAB3DF}">
      <x14:dataValidations xmlns:xm="http://schemas.microsoft.com/office/excel/2006/main" xWindow="1079" yWindow="689" count="54">
        <x14:dataValidation type="list" allowBlank="1" showInputMessage="1" showErrorMessage="1" promptTitle="Conditiona Question" prompt="The options shown as possible answers depend on the answers given to other questions._x000a_If the color of the cell changes to red, please check the consistency of your answers." xr:uid="{00000000-0002-0000-0200-000009000000}">
          <x14:formula1>
            <xm:f>OFFSET(Conditions!$B$3,0,0,Conditions!$B$1,1)</xm:f>
          </x14:formula1>
          <xm:sqref>P15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A000000}">
          <x14:formula1>
            <xm:f>OFFSET(Conditions!$B$33,0,0,Conditions!$B$31,1)</xm:f>
          </x14:formula1>
          <xm:sqref>AB15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B000000}">
          <x14:formula1>
            <xm:f>OFFSET(Conditions!$B$43,0,0,Conditions!$B$41,1)</xm:f>
          </x14:formula1>
          <xm:sqref>AD15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C000000}">
          <x14:formula1>
            <xm:f>OFFSET(Conditions!$B$53,0,0,Conditions!$B$51,1)</xm:f>
          </x14:formula1>
          <xm:sqref>AG15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D000000}">
          <x14:formula1>
            <xm:f>OFFSET(Conditions!$B$63,0,0,Conditions!$B$61,1)</xm:f>
          </x14:formula1>
          <xm:sqref>AI15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E000000}">
          <x14:formula1>
            <xm:f>OFFSET(Conditions!$B$73,0,0,Conditions!$B$71,1)</xm:f>
          </x14:formula1>
          <xm:sqref>AL15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0F000000}">
          <x14:formula1>
            <xm:f>OFFSET(Conditions!$B$83,0,0,Conditions!$B$81,1)</xm:f>
          </x14:formula1>
          <xm:sqref>AN15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0000000}">
          <x14:formula1>
            <xm:f>OFFSET(Conditions!$D$3,0,0,Conditions!$D$1,1)</xm:f>
          </x14:formula1>
          <xm:sqref>P19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1000000}">
          <x14:formula1>
            <xm:f>OFFSET(Conditions!$D$33,0,0,Conditions!$D$31,1)</xm:f>
          </x14:formula1>
          <xm:sqref>AB19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2000000}">
          <x14:formula1>
            <xm:f>OFFSET(Conditions!$D$43,0,0,Conditions!$D$41,1)</xm:f>
          </x14:formula1>
          <xm:sqref>AD19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3000000}">
          <x14:formula1>
            <xm:f>OFFSET(Conditions!$D$53,0,0,Conditions!$D$51,1)</xm:f>
          </x14:formula1>
          <xm:sqref>AG19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4000000}">
          <x14:formula1>
            <xm:f>OFFSET(Conditions!$D$63,0,0,Conditions!$D$61,1)</xm:f>
          </x14:formula1>
          <xm:sqref>AI19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5000000}">
          <x14:formula1>
            <xm:f>OFFSET(Conditions!$D$73,0,0,Conditions!$D$71,1)</xm:f>
          </x14:formula1>
          <xm:sqref>AL19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6000000}">
          <x14:formula1>
            <xm:f>OFFSET(Conditions!$D$83,0,0,Conditions!$D$81,1)</xm:f>
          </x14:formula1>
          <xm:sqref>AN19</xm:sqref>
        </x14:dataValidation>
        <x14:dataValidation type="list" allowBlank="1" showInputMessage="1" showErrorMessage="1" promptTitle="Condtional Question" prompt="The options shown as possible answers depend on the answers given to other questions._x000a_If the color of the cell changes to red, please check the consistency of your answers._x000a_" xr:uid="{00000000-0002-0000-0200-000017000000}">
          <x14:formula1>
            <xm:f>OFFSET(Conditions!$F$3,0,0,Conditions!$F$1,1)</xm:f>
          </x14:formula1>
          <xm:sqref>P24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8000000}">
          <x14:formula1>
            <xm:f>OFFSET(Conditions!$F$63,0,0,Conditions!$F$61,1)</xm:f>
          </x14:formula1>
          <xm:sqref>AI24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9000000}">
          <x14:formula1>
            <xm:f>OFFSET(Conditions!$F$73,0,0,Conditions!$F$71,1)</xm:f>
          </x14:formula1>
          <xm:sqref>AL24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A000000}">
          <x14:formula1>
            <xm:f>OFFSET(Conditions!$F$33,0,0,Conditions!$F$31,1)</xm:f>
          </x14:formula1>
          <xm:sqref>AB24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B000000}">
          <x14:formula1>
            <xm:f>OFFSET(Conditions!$F$43,0,0,Conditions!$F$41,1)</xm:f>
          </x14:formula1>
          <xm:sqref>AD24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C000000}">
          <x14:formula1>
            <xm:f>OFFSET(Conditions!$F$53,0,0,Conditions!$F$51,1)</xm:f>
          </x14:formula1>
          <xm:sqref>AG24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1D000000}">
          <x14:formula1>
            <xm:f>OFFSET(Conditions!$F$83,0,0,Conditions!$F$81,1)</xm:f>
          </x14:formula1>
          <xm:sqref>AN24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E000000}">
          <x14:formula1>
            <xm:f>OFFSET(Conditions!$H$83,0,0,Conditions!$H$81,1)</xm:f>
          </x14:formula1>
          <xm:sqref>AN41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1F000000}">
          <x14:formula1>
            <xm:f>OFFSET(Conditions!$H$3,0,0,Conditions!$H$1,1)</xm:f>
          </x14:formula1>
          <xm:sqref>P41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0000000}">
          <x14:formula1>
            <xm:f>OFFSET(Conditions!$H$33,0,0,Conditions!$H$31,1)</xm:f>
          </x14:formula1>
          <xm:sqref>AB41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1000000}">
          <x14:formula1>
            <xm:f>OFFSET(Conditions!$H$43,0,0,Conditions!$H$41,1)</xm:f>
          </x14:formula1>
          <xm:sqref>AD41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2000000}">
          <x14:formula1>
            <xm:f>OFFSET(Conditions!$H$53,0,0,Conditions!$H$51,1)</xm:f>
          </x14:formula1>
          <xm:sqref>AG41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3000000}">
          <x14:formula1>
            <xm:f>OFFSET(Conditions!$H$63,0,0,Conditions!$H$61,1)</xm:f>
          </x14:formula1>
          <xm:sqref>AI41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00000000-0002-0000-0200-000024000000}">
          <x14:formula1>
            <xm:f>OFFSET(Conditions!$H$73,0,0,Conditions!$H$71,1)</xm:f>
          </x14:formula1>
          <xm:sqref>AL41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5000000}">
          <x14:formula1>
            <xm:f>OFFSET(Conditions!$J$3,0,0,Conditions!$J$1,1)</xm:f>
          </x14:formula1>
          <xm:sqref>P46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6000000}">
          <x14:formula1>
            <xm:f>OFFSET(Conditions!$J$33,0,0,Conditions!$J$31,1)</xm:f>
          </x14:formula1>
          <xm:sqref>AB46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7000000}">
          <x14:formula1>
            <xm:f>OFFSET(Conditions!$J$43,0,0,Conditions!$J$41,1)</xm:f>
          </x14:formula1>
          <xm:sqref>AD46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8000000}">
          <x14:formula1>
            <xm:f>OFFSET(Conditions!$J$53,0,0,Conditions!$J$51,1)</xm:f>
          </x14:formula1>
          <xm:sqref>AG46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9000000}">
          <x14:formula1>
            <xm:f>OFFSET(Conditions!$J$63,0,0,Conditions!$J$61,1)</xm:f>
          </x14:formula1>
          <xm:sqref>AI46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A000000}">
          <x14:formula1>
            <xm:f>OFFSET(Conditions!$J$73,0,0,Conditions!$J$71,1)</xm:f>
          </x14:formula1>
          <xm:sqref>AL46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B000000}">
          <x14:formula1>
            <xm:f>OFFSET(Conditions!$J$83,0,0,Conditions!$J$81,1)</xm:f>
          </x14:formula1>
          <xm:sqref>AN46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C000000}">
          <x14:formula1>
            <xm:f>OFFSET(Conditions!$L$3,0,0,Conditions!$L$1,1)</xm:f>
          </x14:formula1>
          <xm:sqref>P49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D000000}">
          <x14:formula1>
            <xm:f>OFFSET(Conditions!$L$33,0,0,Conditions!$L$31,1)</xm:f>
          </x14:formula1>
          <xm:sqref>AB49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E000000}">
          <x14:formula1>
            <xm:f>OFFSET(Conditions!$L$43,0,0,Conditions!$L$41,1)</xm:f>
          </x14:formula1>
          <xm:sqref>AD49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2F000000}">
          <x14:formula1>
            <xm:f>OFFSET(Conditions!$L$53,0,0,Conditions!$L$51,1)</xm:f>
          </x14:formula1>
          <xm:sqref>AG49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30000000}">
          <x14:formula1>
            <xm:f>OFFSET(Conditions!$L$63,0,0,Conditions!$L$61,1)</xm:f>
          </x14:formula1>
          <xm:sqref>AI49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31000000}">
          <x14:formula1>
            <xm:f>OFFSET(Conditions!$L$73,0,0,Conditions!$L$71,1)</xm:f>
          </x14:formula1>
          <xm:sqref>AL49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00000000-0002-0000-0200-000032000000}">
          <x14:formula1>
            <xm:f>OFFSET(Conditions!$L$83,0,0,Conditions!$L$81,1)</xm:f>
          </x14:formula1>
          <xm:sqref>AN49</xm:sqref>
        </x14:dataValidation>
        <x14:dataValidation type="list" allowBlank="1" showInputMessage="1" showErrorMessage="1" promptTitle="Conditiona Question" prompt="The options shown as possible answers depend on the answers given to other questions._x000a_If the color of the cell changes to red, please check the consistency of your answers." xr:uid="{7426589B-A764-4906-8C5F-ABC39E699C9B}">
          <x14:formula1>
            <xm:f>OFFSET(Conditions!$B$13,0,0,Conditions!$B$11,1)</xm:f>
          </x14:formula1>
          <xm:sqref>R15</xm:sqref>
        </x14:dataValidation>
        <x14:dataValidation type="list" allowBlank="1" showInputMessage="1" showErrorMessage="1" promptTitle="Conditiona Question" prompt="The options shown as possible answers depend on the answers given to other questions._x000a_If the color of the cell changes to red, please check the consistency of your answers." xr:uid="{FB981A53-CF00-4C36-A43A-B43CC1514397}">
          <x14:formula1>
            <xm:f>OFFSET(Conditions!$B$23,0,0,Conditions!$B$21,1)</xm:f>
          </x14:formula1>
          <xm:sqref>T15</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976D8D28-9D61-4356-A502-AEAD370F7F52}">
          <x14:formula1>
            <xm:f>OFFSET(Conditions!$D$13,0,0,Conditions!$D$11,1)</xm:f>
          </x14:formula1>
          <xm:sqref>R19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D573CF3E-009C-47CB-B28C-D606E3A0D639}">
          <x14:formula1>
            <xm:f>OFFSET(Conditions!$D$23,0,0,Conditions!$D$21,1)</xm:f>
          </x14:formula1>
          <xm:sqref>T19</xm:sqref>
        </x14:dataValidation>
        <x14:dataValidation type="list" allowBlank="1" showInputMessage="1" showErrorMessage="1" promptTitle="Condtional Question" prompt="The options shown as possible answers depend on the answers given to other questions._x000a_If the color of the cell changes to red, please check the consistency of your answers._x000a_" xr:uid="{906EB6D3-E422-4478-8337-C9447C520FE6}">
          <x14:formula1>
            <xm:f>OFFSET(Conditions!$F$13,0,0,Conditions!$F$11,1)</xm:f>
          </x14:formula1>
          <xm:sqref>R24</xm:sqref>
        </x14:dataValidation>
        <x14:dataValidation type="list" allowBlank="1" showInputMessage="1" showErrorMessage="1" promptTitle="Condtional Question" prompt="The options shown as possible answers depend on the answers given to other questions._x000a_If the color of the cell changes to red, please check the consistency of your answers._x000a_" xr:uid="{CFAB532A-168B-4275-819C-0228E3713B82}">
          <x14:formula1>
            <xm:f>OFFSET(Conditions!$F$23,0,0,Conditions!$F$21,1)</xm:f>
          </x14:formula1>
          <xm:sqref>T24</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BC300C3A-06C9-4127-8CDB-626BE532A679}">
          <x14:formula1>
            <xm:f>OFFSET(Conditions!$H$13,0,0,Conditions!$H$11,1)</xm:f>
          </x14:formula1>
          <xm:sqref>R41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r:uid="{74CD9BE3-5985-4CDB-A467-01CB04196CDD}">
          <x14:formula1>
            <xm:f>OFFSET(Conditions!$H$23,0,0,Conditions!$H$21,1)</xm:f>
          </x14:formula1>
          <xm:sqref>T41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5283AE14-B665-4F46-926A-40365CF60A93}">
          <x14:formula1>
            <xm:f>OFFSET(Conditions!$J$13,0,0,Conditions!$J$11,1)</xm:f>
          </x14:formula1>
          <xm:sqref>R46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384AF22C-ADDD-4194-A136-B0424C35B67C}">
          <x14:formula1>
            <xm:f>OFFSET(Conditions!$J$23,0,0,Conditions!$J$21,1)</xm:f>
          </x14:formula1>
          <xm:sqref>T46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5F0BF114-6DC7-4667-B3CA-AF75712AACF1}">
          <x14:formula1>
            <xm:f>OFFSET(Conditions!$L$13,0,0,Conditions!$L$11,1)</xm:f>
          </x14:formula1>
          <xm:sqref>R49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_x000a_" xr:uid="{86FA9519-4E45-4D5D-8544-67832C7152CD}">
          <x14:formula1>
            <xm:f>OFFSET(Conditions!$L$23,0,0,Conditions!$L$21,1)</xm:f>
          </x14:formula1>
          <xm:sqref>T49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dimension ref="A1:AC250"/>
  <sheetViews>
    <sheetView topLeftCell="D1" zoomScale="85" zoomScaleNormal="85" workbookViewId="0">
      <selection activeCell="B3" sqref="B3"/>
    </sheetView>
  </sheetViews>
  <sheetFormatPr defaultColWidth="8.7265625" defaultRowHeight="12.5" x14ac:dyDescent="0.25"/>
  <cols>
    <col min="1" max="1" width="8.26953125" style="142" hidden="1" customWidth="1"/>
    <col min="2" max="2" width="15.1796875" style="142" hidden="1" customWidth="1"/>
    <col min="3" max="3" width="126.1796875" style="164" hidden="1" customWidth="1"/>
    <col min="4" max="4" width="12.7265625" style="142" customWidth="1"/>
    <col min="5" max="5" width="120.1796875" style="164" customWidth="1"/>
    <col min="6" max="6" width="23.453125" style="164" customWidth="1"/>
    <col min="7" max="8" width="21" style="164" customWidth="1"/>
    <col min="9" max="9" width="13.453125" style="142" customWidth="1"/>
    <col min="10" max="13" width="72.54296875" style="142" customWidth="1"/>
    <col min="14" max="14" width="26.54296875" style="142" customWidth="1"/>
    <col min="15" max="15" width="42.54296875" style="142" customWidth="1"/>
    <col min="16" max="16" width="72.54296875" style="142" customWidth="1"/>
    <col min="17" max="17" width="40.54296875" style="142" customWidth="1"/>
    <col min="18" max="23" width="8.7265625" style="142" customWidth="1"/>
    <col min="24" max="28" width="72.54296875" style="142" customWidth="1"/>
    <col min="29" max="29" width="40.54296875" style="142" customWidth="1"/>
    <col min="30" max="48" width="8.7265625" style="142" customWidth="1"/>
    <col min="49" max="16384" width="8.7265625" style="142"/>
  </cols>
  <sheetData>
    <row r="1" spans="1:29" x14ac:dyDescent="0.25">
      <c r="A1" s="142" t="s">
        <v>8</v>
      </c>
      <c r="B1" s="142" t="s">
        <v>114</v>
      </c>
      <c r="C1" s="164" t="s">
        <v>116</v>
      </c>
      <c r="D1" s="142" t="s">
        <v>7</v>
      </c>
      <c r="E1" s="164" t="s">
        <v>6</v>
      </c>
      <c r="F1" s="165" t="str">
        <f>"reply_"&amp;LEFT(Country!B3,3)&amp;"_2018"</f>
        <v>reply_AUS_2018</v>
      </c>
      <c r="G1" s="165" t="str">
        <f>"reply_"&amp;LEFT(Country!B3,3)&amp;"_2023"</f>
        <v>reply_AUS_2023</v>
      </c>
      <c r="H1" s="165" t="s">
        <v>301</v>
      </c>
      <c r="I1" s="169" t="str">
        <f>"Comment_"&amp;LEFT(Country!B3,3)</f>
        <v>Comment_AUS</v>
      </c>
    </row>
    <row r="2" spans="1:29" x14ac:dyDescent="0.25">
      <c r="A2" s="142" t="str">
        <f>'6-SOEs'!B6</f>
        <v>NI</v>
      </c>
      <c r="B2" s="142" t="str">
        <f>'6-SOEs'!A6</f>
        <v>Q6.1.01</v>
      </c>
      <c r="C2" s="164" t="str">
        <f>IF('6-SOEs'!E6&lt;&gt;"",LEFT('6-SOEs'!E6,FIND("Q",'6-SOEs'!E6)-2),"")</f>
        <v xml:space="preserve">Please provide us the name of the body/institution answering this question in the original language and provide a link to its webpage. </v>
      </c>
      <c r="D2" s="164" t="str">
        <f>IF(OR('6-SOEs'!B6="N",'6-SOEs'!B6="NI"),"N",'6-SOEs'!C6)</f>
        <v>N</v>
      </c>
      <c r="E2" s="166" t="s">
        <v>0</v>
      </c>
      <c r="F2" s="142" t="str">
        <f>'6-SOEs'!V6</f>
        <v/>
      </c>
      <c r="G2" s="142" t="str">
        <f>'6-SOEs'!AP6</f>
        <v>.</v>
      </c>
      <c r="H2" s="142">
        <f>'6-SOEs'!AQ6</f>
        <v>0</v>
      </c>
      <c r="I2" s="7" t="str">
        <f>IF(H2=0,".",H2)</f>
        <v>.</v>
      </c>
    </row>
    <row r="3" spans="1:29" x14ac:dyDescent="0.25">
      <c r="A3" s="142" t="str">
        <f>'6-SOEs'!B7</f>
        <v>NI</v>
      </c>
      <c r="B3" s="142" t="str">
        <f>'6-SOEs'!A7</f>
        <v>Q6.1.02</v>
      </c>
      <c r="C3" s="164" t="str">
        <f>IF('6-SOEs'!E7&lt;&gt;"",LEFT('6-SOEs'!E7,FIND("Q",'6-SOEs'!E7)-2),"")</f>
        <v xml:space="preserve">Please also indicate the e-mail address of the specific person answering this section. </v>
      </c>
      <c r="D3" s="164" t="str">
        <f>IF(OR('6-SOEs'!B7="N",'6-SOEs'!B7="NI"),"N",'6-SOEs'!C7)</f>
        <v>N</v>
      </c>
      <c r="E3" s="166" t="s">
        <v>0</v>
      </c>
      <c r="F3" s="142" t="str">
        <f>'6-SOEs'!V7</f>
        <v/>
      </c>
      <c r="G3" s="142" t="str">
        <f>'6-SOEs'!AP7</f>
        <v>.</v>
      </c>
      <c r="H3" s="142">
        <f>'6-SOEs'!AQ7</f>
        <v>0</v>
      </c>
      <c r="I3" s="7" t="str">
        <f t="shared" ref="I3:I45" si="0">IF(H3=0,".",H3)</f>
        <v>.</v>
      </c>
    </row>
    <row r="4" spans="1:29" x14ac:dyDescent="0.25">
      <c r="A4" s="142" t="str">
        <f>'6-SOEs'!B8</f>
        <v>NI</v>
      </c>
      <c r="B4" s="142" t="str">
        <f>'6-SOEs'!A8</f>
        <v>Q6.1.03</v>
      </c>
      <c r="C4" s="164" t="str">
        <f>IF('6-SOEs'!E8&lt;&gt;"",LEFT('6-SOEs'!E8,FIND("Q",'6-SOEs'!E8)-2),"")</f>
        <v xml:space="preserve">Do one or more public bodies in the central government keep an up-to-date inventory of the commercial SOEs that are controlled by the central government? </v>
      </c>
      <c r="D4" s="164" t="str">
        <f>IF(OR('6-SOEs'!B8="N",'6-SOEs'!B8="NI"),"N",'6-SOEs'!C8)</f>
        <v>N</v>
      </c>
      <c r="E4" s="166"/>
      <c r="F4" s="142" t="str">
        <f>'6-SOEs'!V8</f>
        <v/>
      </c>
      <c r="G4" s="142" t="str">
        <f>'6-SOEs'!AP8</f>
        <v>.</v>
      </c>
      <c r="H4" s="142">
        <f>'6-SOEs'!AQ8</f>
        <v>0</v>
      </c>
      <c r="I4" s="7" t="str">
        <f t="shared" si="0"/>
        <v>.</v>
      </c>
    </row>
    <row r="5" spans="1:29" x14ac:dyDescent="0.25">
      <c r="A5" s="142" t="str">
        <f>'6-SOEs'!B9</f>
        <v>NI</v>
      </c>
      <c r="B5" s="142" t="str">
        <f>'6-SOEs'!A9</f>
        <v>Q6.1.03a</v>
      </c>
      <c r="C5" s="164" t="str">
        <f>IF('6-SOEs'!E9&lt;&gt;"",LEFT('6-SOEs'!E9,FIND("Q",'6-SOEs'!E9)-2),"")</f>
        <v xml:space="preserve">If you have selected an answer starting with ‘Yes’, please name the public body/bodies that keep such an inventory. </v>
      </c>
      <c r="D5" s="164" t="str">
        <f>IF(OR('6-SOEs'!B9="N",'6-SOEs'!B9="NI"),"N",'6-SOEs'!C9)</f>
        <v>N</v>
      </c>
      <c r="E5" s="166"/>
      <c r="F5" s="142" t="str">
        <f>'6-SOEs'!V9</f>
        <v/>
      </c>
      <c r="G5" s="142" t="str">
        <f>'6-SOEs'!AP9</f>
        <v>.</v>
      </c>
      <c r="H5" s="142">
        <f>'6-SOEs'!AQ9</f>
        <v>0</v>
      </c>
      <c r="I5" s="7" t="str">
        <f t="shared" si="0"/>
        <v>.</v>
      </c>
      <c r="J5" s="168"/>
      <c r="K5" s="168"/>
      <c r="L5" s="168"/>
      <c r="M5" s="168"/>
      <c r="P5" s="168"/>
      <c r="Q5" s="168"/>
      <c r="X5" s="168"/>
      <c r="Y5" s="168"/>
      <c r="Z5" s="168"/>
      <c r="AA5" s="168"/>
      <c r="AB5" s="168"/>
      <c r="AC5" s="168"/>
    </row>
    <row r="6" spans="1:29" x14ac:dyDescent="0.25">
      <c r="A6" s="142" t="str">
        <f>'6-SOEs'!B10</f>
        <v>EC</v>
      </c>
      <c r="B6" s="142" t="str">
        <f>'6-SOEs'!A10</f>
        <v>Q6.1.1</v>
      </c>
      <c r="C6" s="164" t="str">
        <f>IF('6-SOEs'!E10&lt;&gt;"",LEFT('6-SOEs'!E10,FIND("Q",'6-SOEs'!E10)-2),"")</f>
        <v xml:space="preserve">Which ownership model best characterises the ownership arrangements for commercial SOEs in your country? </v>
      </c>
      <c r="D6" s="164" t="str">
        <f>IF(OR('6-SOEs'!B10="N",'6-SOEs'!B10="I"),"N",'6-SOEs'!C10)</f>
        <v>Q13b.1.1</v>
      </c>
      <c r="E6" s="166" t="s">
        <v>291</v>
      </c>
      <c r="F6" s="142" t="str">
        <f>'6-SOEs'!V10</f>
        <v>dual ownership</v>
      </c>
      <c r="G6" s="142" t="str">
        <f>'6-SOEs'!AP10</f>
        <v>.</v>
      </c>
      <c r="H6" s="142">
        <f>'6-SOEs'!AQ10</f>
        <v>0</v>
      </c>
      <c r="I6" s="7" t="str">
        <f t="shared" si="0"/>
        <v>.</v>
      </c>
      <c r="J6" s="168"/>
      <c r="K6" s="168"/>
      <c r="L6" s="168"/>
      <c r="M6" s="168"/>
      <c r="P6" s="168"/>
      <c r="Q6" s="168"/>
      <c r="X6" s="168"/>
      <c r="Y6" s="168"/>
      <c r="Z6" s="168"/>
      <c r="AA6" s="168"/>
      <c r="AB6" s="168"/>
      <c r="AC6" s="168"/>
    </row>
    <row r="7" spans="1:29" x14ac:dyDescent="0.25">
      <c r="A7" s="142" t="str">
        <f>'6-SOEs'!B11</f>
        <v>EC</v>
      </c>
      <c r="B7" s="142" t="str">
        <f>'6-SOEs'!A11</f>
        <v>Q6.1.2</v>
      </c>
      <c r="C7" s="164" t="str">
        <f>IF('6-SOEs'!E11&lt;&gt;"",LEFT('6-SOEs'!E11,FIND("Q",'6-SOEs'!E11)-2),"")</f>
        <v xml:space="preserve">May the public body that exercises ownership rights over commercial SOEs also set policy priorities and /or exercise regulatory powers, concerning areas that affect the operation of these SOEs?  </v>
      </c>
      <c r="D7" s="164" t="str">
        <f>IF(OR('6-SOEs'!B11="N",'6-SOEs'!B11="I"),"N",'6-SOEs'!C11)</f>
        <v>Q13b.1.2</v>
      </c>
      <c r="E7" s="166" t="s">
        <v>292</v>
      </c>
      <c r="F7" s="142" t="str">
        <f>'6-SOEs'!V11</f>
        <v>yes( in some sectors)</v>
      </c>
      <c r="G7" s="142" t="str">
        <f>'6-SOEs'!AP11</f>
        <v>.</v>
      </c>
      <c r="H7" s="142">
        <f>'6-SOEs'!AQ11</f>
        <v>0</v>
      </c>
      <c r="I7" s="7" t="str">
        <f t="shared" si="0"/>
        <v>.</v>
      </c>
      <c r="J7" s="168"/>
      <c r="K7" s="168"/>
      <c r="L7" s="168"/>
      <c r="M7" s="168"/>
      <c r="P7" s="168"/>
      <c r="Q7" s="168"/>
      <c r="X7" s="168"/>
      <c r="Y7" s="168"/>
      <c r="Z7" s="168"/>
      <c r="AA7" s="168"/>
      <c r="AB7" s="168"/>
      <c r="AC7" s="168"/>
    </row>
    <row r="8" spans="1:29" x14ac:dyDescent="0.25">
      <c r="A8" s="142" t="str">
        <f>'6-SOEs'!B12</f>
        <v>I</v>
      </c>
      <c r="B8" s="142" t="str">
        <f>'6-SOEs'!A12</f>
        <v>Q6.1.2a</v>
      </c>
      <c r="C8" s="164" t="str">
        <f>IF('6-SOEs'!F12&lt;&gt;"",LEFT('6-SOEs'!F12,FIND("Q",'6-SOEs'!F12)-2),"")</f>
        <v xml:space="preserve">If you answered “yes (in all sectors)” or “yes (only in some sectors)” please name the public body that holds ownership rights, and clarify its role in determining policy priorities and/or exercise of regulatory powers  </v>
      </c>
      <c r="D8" s="164" t="str">
        <f>IF(OR('6-SOEs'!B12="N",'6-SOEs'!B12="I"),"N",'6-SOEs'!C12)</f>
        <v>N</v>
      </c>
      <c r="E8" s="166" t="s">
        <v>0</v>
      </c>
      <c r="F8" s="142" t="str">
        <f>'6-SOEs'!V12</f>
        <v/>
      </c>
      <c r="G8" s="142" t="str">
        <f>'6-SOEs'!AP12</f>
        <v>.</v>
      </c>
      <c r="H8" s="142">
        <f>'6-SOEs'!AQ12</f>
        <v>0</v>
      </c>
      <c r="I8" s="7" t="str">
        <f t="shared" si="0"/>
        <v>.</v>
      </c>
      <c r="J8" s="168"/>
      <c r="K8" s="168"/>
      <c r="L8" s="168"/>
      <c r="M8" s="168"/>
      <c r="P8" s="168"/>
      <c r="Q8" s="168"/>
      <c r="X8" s="168"/>
      <c r="Y8" s="168"/>
      <c r="Z8" s="168"/>
      <c r="AA8" s="168"/>
      <c r="AB8" s="168"/>
      <c r="AC8" s="168"/>
    </row>
    <row r="9" spans="1:29" x14ac:dyDescent="0.25">
      <c r="A9" s="142" t="str">
        <f>'6-SOEs'!B13</f>
        <v>N</v>
      </c>
      <c r="B9" s="142" t="str">
        <f>'6-SOEs'!A13</f>
        <v>Q6.1.3</v>
      </c>
      <c r="C9" s="164" t="str">
        <f>IF('6-SOEs'!E13&lt;&gt;"",LEFT('6-SOEs'!E13,FIND("Q",'6-SOEs'!E13)-2),"")</f>
        <v xml:space="preserve">Is there a high-level policy document that clearly states the rationale for government holding ownership rights in each commercial SOE? </v>
      </c>
      <c r="D9" s="164" t="str">
        <f>IF(OR('6-SOEs'!B13="N",'6-SOEs'!B13="I"),"N",'6-SOEs'!C13)</f>
        <v>N</v>
      </c>
      <c r="E9" s="166" t="s">
        <v>0</v>
      </c>
      <c r="F9" s="142" t="str">
        <f>'6-SOEs'!V13</f>
        <v/>
      </c>
      <c r="G9" s="142" t="str">
        <f>'6-SOEs'!AP13</f>
        <v>.</v>
      </c>
      <c r="H9" s="142">
        <f>'6-SOEs'!AQ13</f>
        <v>0</v>
      </c>
      <c r="I9" s="7" t="str">
        <f t="shared" si="0"/>
        <v>.</v>
      </c>
      <c r="J9" s="168"/>
      <c r="K9" s="168"/>
      <c r="L9" s="168"/>
      <c r="M9" s="168"/>
      <c r="P9" s="168"/>
      <c r="Q9" s="168"/>
      <c r="X9" s="168"/>
      <c r="Y9" s="168"/>
      <c r="Z9" s="168"/>
      <c r="AA9" s="168"/>
      <c r="AB9" s="168"/>
      <c r="AC9" s="168"/>
    </row>
    <row r="10" spans="1:29" x14ac:dyDescent="0.25">
      <c r="A10" s="142" t="str">
        <f>'6-SOEs'!B14</f>
        <v>I</v>
      </c>
      <c r="B10" s="142" t="str">
        <f>'6-SOEs'!A14</f>
        <v>Q6.1.3a</v>
      </c>
      <c r="C10" s="164" t="str">
        <f>IF('6-SOEs'!F14&lt;&gt;"",LEFT('6-SOEs'!F14,FIND("Q",'6-SOEs'!F14)-2),"")</f>
        <v xml:space="preserve">If you answered YES, please provide link to the webpage where this is available, without this information the OECD cannot accept your answer. </v>
      </c>
      <c r="D10" s="164" t="str">
        <f>IF(OR('6-SOEs'!B14="N",'6-SOEs'!B14="I"),"N",'6-SOEs'!C14)</f>
        <v>N</v>
      </c>
      <c r="E10" s="166" t="s">
        <v>0</v>
      </c>
      <c r="F10" s="142" t="str">
        <f>'6-SOEs'!V14</f>
        <v/>
      </c>
      <c r="G10" s="142" t="str">
        <f>'6-SOEs'!AP14</f>
        <v>.</v>
      </c>
      <c r="H10" s="142">
        <f>'6-SOEs'!AQ14</f>
        <v>0</v>
      </c>
      <c r="I10" s="7" t="str">
        <f t="shared" si="0"/>
        <v>.</v>
      </c>
      <c r="J10" s="168"/>
      <c r="K10" s="168"/>
      <c r="L10" s="168"/>
      <c r="M10" s="168"/>
      <c r="P10" s="168"/>
      <c r="Q10" s="168"/>
      <c r="X10" s="168"/>
      <c r="Y10" s="168"/>
      <c r="Z10" s="168"/>
      <c r="AA10" s="168"/>
      <c r="AB10" s="168"/>
      <c r="AC10" s="168"/>
    </row>
    <row r="11" spans="1:29" x14ac:dyDescent="0.25">
      <c r="A11" s="142" t="str">
        <f>'6-SOEs'!B15</f>
        <v>N</v>
      </c>
      <c r="B11" s="142" t="str">
        <f>'6-SOEs'!A15</f>
        <v>Q6.1.3b</v>
      </c>
      <c r="C11" s="164" t="str">
        <f>IF('6-SOEs'!F15&lt;&gt;"",LEFT('6-SOEs'!F15,FIND("Q",'6-SOEs'!F15)-2),"")</f>
        <v xml:space="preserve">If you have answered “yes, and it is publicly available” to the question above, is there a requirement to review and update this high-level policy document on the government’s ownership policy? </v>
      </c>
      <c r="D11" s="164" t="str">
        <f>IF(OR('6-SOEs'!B15="N",'6-SOEs'!B15="I"),"N",'6-SOEs'!C15)</f>
        <v>N</v>
      </c>
      <c r="E11" s="166" t="s">
        <v>0</v>
      </c>
      <c r="F11" s="142" t="str">
        <f>'6-SOEs'!V15</f>
        <v/>
      </c>
      <c r="G11" s="142" t="str">
        <f>'6-SOEs'!AP15</f>
        <v>.</v>
      </c>
      <c r="H11" s="142">
        <f>'6-SOEs'!AQ15</f>
        <v>0</v>
      </c>
      <c r="I11" s="7" t="str">
        <f t="shared" si="0"/>
        <v>.</v>
      </c>
      <c r="J11" s="168"/>
      <c r="K11" s="168"/>
      <c r="L11" s="168"/>
      <c r="M11" s="168"/>
      <c r="P11" s="168"/>
      <c r="Q11" s="168"/>
      <c r="X11" s="168"/>
      <c r="Y11" s="168"/>
      <c r="Z11" s="168"/>
      <c r="AA11" s="168"/>
      <c r="AB11" s="168"/>
      <c r="AC11" s="168"/>
    </row>
    <row r="12" spans="1:29" x14ac:dyDescent="0.25">
      <c r="A12" s="142" t="str">
        <f>'6-SOEs'!B16</f>
        <v>N</v>
      </c>
      <c r="B12" s="142" t="str">
        <f>'6-SOEs'!A16</f>
        <v>Q6.1.4</v>
      </c>
      <c r="C12" s="164" t="str">
        <f>IF('6-SOEs'!E16&lt;&gt;"",LEFT('6-SOEs'!E16,FIND("Q",'6-SOEs'!E16)-2),"")</f>
        <v xml:space="preserve">Is there a high-level policy document that clearly states who exercises the ownership rights in each commercial SOE and lays out how these ownership rights should be exercised? </v>
      </c>
      <c r="D12" s="164" t="str">
        <f>IF(OR('6-SOEs'!B16="N",'6-SOEs'!B16="I"),"N",'6-SOEs'!C16)</f>
        <v>N</v>
      </c>
      <c r="E12" s="166" t="s">
        <v>0</v>
      </c>
      <c r="F12" s="142" t="str">
        <f>'6-SOEs'!V16</f>
        <v/>
      </c>
      <c r="G12" s="142" t="str">
        <f>'6-SOEs'!AP16</f>
        <v>.</v>
      </c>
      <c r="H12" s="142">
        <f>'6-SOEs'!AQ16</f>
        <v>0</v>
      </c>
      <c r="I12" s="7" t="str">
        <f t="shared" si="0"/>
        <v>.</v>
      </c>
      <c r="J12" s="168"/>
      <c r="K12" s="168"/>
      <c r="L12" s="168"/>
      <c r="M12" s="168"/>
      <c r="P12" s="168"/>
      <c r="Q12" s="168"/>
      <c r="X12" s="168"/>
      <c r="Y12" s="168"/>
      <c r="Z12" s="168"/>
      <c r="AA12" s="168"/>
      <c r="AB12" s="168"/>
      <c r="AC12" s="168"/>
    </row>
    <row r="13" spans="1:29" x14ac:dyDescent="0.25">
      <c r="A13" s="142" t="str">
        <f>'6-SOEs'!B17</f>
        <v>N</v>
      </c>
      <c r="B13" s="142" t="str">
        <f>'6-SOEs'!A17</f>
        <v>Q6.1.5</v>
      </c>
      <c r="C13" s="164" t="str">
        <f>IF('6-SOEs'!E17&lt;&gt;"",LEFT('6-SOEs'!E17,FIND("Q",'6-SOEs'!E17)-2),"")</f>
        <v xml:space="preserve">Is there a requirement that at least part of the board of commercial SOEs must consist of independent members? </v>
      </c>
      <c r="D13" s="164" t="str">
        <f>IF(OR('6-SOEs'!B17="N",'6-SOEs'!B17="I"),"N",'6-SOEs'!C17)</f>
        <v>N</v>
      </c>
      <c r="E13" s="166" t="s">
        <v>0</v>
      </c>
      <c r="F13" s="142" t="str">
        <f>'6-SOEs'!V17</f>
        <v/>
      </c>
      <c r="G13" s="142" t="str">
        <f>'6-SOEs'!AP17</f>
        <v>.</v>
      </c>
      <c r="H13" s="142">
        <f>'6-SOEs'!AQ17</f>
        <v>0</v>
      </c>
      <c r="I13" s="7" t="str">
        <f t="shared" si="0"/>
        <v>.</v>
      </c>
      <c r="J13" s="168"/>
      <c r="K13" s="168"/>
      <c r="L13" s="168"/>
      <c r="M13" s="168"/>
      <c r="P13" s="168"/>
      <c r="Q13" s="168"/>
      <c r="X13" s="168"/>
      <c r="Y13" s="168"/>
      <c r="Z13" s="168"/>
      <c r="AA13" s="168"/>
      <c r="AB13" s="168"/>
      <c r="AC13" s="168"/>
    </row>
    <row r="14" spans="1:29" x14ac:dyDescent="0.25">
      <c r="A14" s="142" t="str">
        <f>'6-SOEs'!B18</f>
        <v>I</v>
      </c>
      <c r="B14" s="142" t="str">
        <f>'6-SOEs'!A18</f>
        <v>Q6.1.5a</v>
      </c>
      <c r="C14" s="164" t="str">
        <f>IF('6-SOEs'!F18&lt;&gt;"",LEFT('6-SOEs'!F18,FIND("Q",'6-SOEs'!F18)-2),"")</f>
        <v xml:space="preserve">If you answered YES, please provide link to the law/regulation, or any other legal or policy document that imposes this requirement . </v>
      </c>
      <c r="D14" s="164" t="str">
        <f>IF(OR('6-SOEs'!B18="N",'6-SOEs'!B18="I"),"N",'6-SOEs'!C18)</f>
        <v>N</v>
      </c>
      <c r="E14" s="166" t="s">
        <v>0</v>
      </c>
      <c r="F14" s="142" t="str">
        <f>'6-SOEs'!V18</f>
        <v/>
      </c>
      <c r="G14" s="142" t="str">
        <f>'6-SOEs'!AP18</f>
        <v>.</v>
      </c>
      <c r="H14" s="142">
        <f>'6-SOEs'!AQ18</f>
        <v>0</v>
      </c>
      <c r="I14" s="7" t="str">
        <f t="shared" si="0"/>
        <v>.</v>
      </c>
      <c r="J14" s="168"/>
      <c r="K14" s="168"/>
      <c r="L14" s="168"/>
      <c r="M14" s="168"/>
      <c r="P14" s="168"/>
      <c r="Q14" s="168"/>
      <c r="X14" s="168"/>
      <c r="Y14" s="168"/>
      <c r="Z14" s="168"/>
      <c r="AA14" s="168"/>
      <c r="AB14" s="168"/>
      <c r="AC14" s="168"/>
    </row>
    <row r="15" spans="1:29" x14ac:dyDescent="0.25">
      <c r="A15" s="142" t="str">
        <f>'6-SOEs'!B19</f>
        <v>N</v>
      </c>
      <c r="B15" s="142" t="str">
        <f>'6-SOEs'!A19</f>
        <v>Q6.1.5b</v>
      </c>
      <c r="C15" s="164" t="str">
        <f>IF('6-SOEs'!F19&lt;&gt;"",LEFT('6-SOEs'!F19,FIND("Q",'6-SOEs'!F19)-2),"")</f>
        <v xml:space="preserve">If you answered “yes” to the previous question, what proportion of the board of commercial SOEs must be composed of independent members? </v>
      </c>
      <c r="D15" s="164" t="str">
        <f>IF(OR('6-SOEs'!B19="N",'6-SOEs'!B19="I"),"N",'6-SOEs'!C19)</f>
        <v>N</v>
      </c>
      <c r="E15" s="166" t="s">
        <v>0</v>
      </c>
      <c r="F15" s="142" t="str">
        <f>'6-SOEs'!V19</f>
        <v/>
      </c>
      <c r="G15" s="142" t="str">
        <f>'6-SOEs'!AP19</f>
        <v>.</v>
      </c>
      <c r="H15" s="142">
        <f>'6-SOEs'!AQ19</f>
        <v>0</v>
      </c>
      <c r="I15" s="7" t="str">
        <f t="shared" si="0"/>
        <v>.</v>
      </c>
      <c r="J15" s="168"/>
      <c r="K15" s="168"/>
      <c r="L15" s="168"/>
      <c r="M15" s="168"/>
      <c r="P15" s="168"/>
      <c r="Q15" s="168"/>
      <c r="X15" s="168"/>
      <c r="Y15" s="168"/>
      <c r="Z15" s="168"/>
      <c r="AA15" s="168"/>
      <c r="AB15" s="168"/>
      <c r="AC15" s="168"/>
    </row>
    <row r="16" spans="1:29" x14ac:dyDescent="0.25">
      <c r="A16" s="142" t="str">
        <f>'6-SOEs'!B20</f>
        <v>E</v>
      </c>
      <c r="B16" s="142" t="str">
        <f>'6-SOEs'!A20</f>
        <v>Q6.1.6</v>
      </c>
      <c r="C16" s="164" t="str">
        <f>IF('6-SOEs'!E20&lt;&gt;"",LEFT('6-SOEs'!E20,FIND("Q",'6-SOEs'!E20)-2),"")</f>
        <v xml:space="preserve">Who appoints the Chief Executive Officer (CEO) in commercial SOEs? </v>
      </c>
      <c r="D16" s="164" t="str">
        <f>IF(OR('6-SOEs'!B20="N",'6-SOEs'!B20="I"),"N",'6-SOEs'!C20)</f>
        <v>Q13b.1.3</v>
      </c>
      <c r="E16" s="166" t="s">
        <v>293</v>
      </c>
      <c r="F16" s="142" t="str">
        <f>'6-SOEs'!V20</f>
        <v>board of the firm</v>
      </c>
      <c r="G16" s="142" t="str">
        <f>'6-SOEs'!AP20</f>
        <v>.</v>
      </c>
      <c r="H16" s="142">
        <f>'6-SOEs'!AQ20</f>
        <v>0</v>
      </c>
      <c r="I16" s="7" t="str">
        <f t="shared" si="0"/>
        <v>.</v>
      </c>
      <c r="J16" s="168"/>
      <c r="K16" s="168"/>
      <c r="L16" s="168"/>
      <c r="M16" s="168"/>
      <c r="P16" s="168"/>
      <c r="Q16" s="168"/>
      <c r="X16" s="168"/>
      <c r="Y16" s="168"/>
      <c r="Z16" s="168"/>
      <c r="AA16" s="168"/>
      <c r="AB16" s="168"/>
      <c r="AC16" s="168"/>
    </row>
    <row r="17" spans="1:29" x14ac:dyDescent="0.25">
      <c r="A17" s="142" t="str">
        <f>'6-SOEs'!B21</f>
        <v>N</v>
      </c>
      <c r="B17" s="142" t="str">
        <f>'6-SOEs'!A21</f>
        <v>Q6.1.7</v>
      </c>
      <c r="C17" s="164" t="str">
        <f>IF('6-SOEs'!E21&lt;&gt;"",LEFT('6-SOEs'!E21,FIND("Q",'6-SOEs'!E21)-2),"")</f>
        <v xml:space="preserve">Are serving politicians prohibited from being members of the board of directors of commercial SOEs? </v>
      </c>
      <c r="D17" s="164" t="str">
        <f>IF(OR('6-SOEs'!B21="N",'6-SOEs'!B21="I"),"N",'6-SOEs'!C21)</f>
        <v>N</v>
      </c>
      <c r="E17" s="166" t="s">
        <v>0</v>
      </c>
      <c r="F17" s="142" t="str">
        <f>'6-SOEs'!V21</f>
        <v/>
      </c>
      <c r="G17" s="142" t="str">
        <f>'6-SOEs'!AP21</f>
        <v>.</v>
      </c>
      <c r="H17" s="142">
        <f>'6-SOEs'!AQ21</f>
        <v>0</v>
      </c>
      <c r="I17" s="7" t="str">
        <f t="shared" si="0"/>
        <v>.</v>
      </c>
      <c r="J17" s="168"/>
      <c r="K17" s="168"/>
      <c r="L17" s="168"/>
      <c r="M17" s="168"/>
      <c r="P17" s="168"/>
      <c r="Q17" s="168"/>
      <c r="X17" s="168"/>
      <c r="Y17" s="168"/>
      <c r="Z17" s="168"/>
      <c r="AA17" s="168"/>
      <c r="AB17" s="168"/>
      <c r="AC17" s="168"/>
    </row>
    <row r="18" spans="1:29" x14ac:dyDescent="0.25">
      <c r="A18" s="142" t="str">
        <f>'6-SOEs'!B22</f>
        <v>I</v>
      </c>
      <c r="B18" s="142" t="str">
        <f>'6-SOEs'!A22</f>
        <v>Q6.1.7a</v>
      </c>
      <c r="C18" s="164" t="str">
        <f>IF('6-SOEs'!F22&lt;&gt;"",LEFT('6-SOEs'!F22,FIND("Q",'6-SOEs'!F22)-2),"")</f>
        <v xml:space="preserve">If you answered YES, please provide link to the law/regulation, government decision or decree or any other legal or policy document that sets this prohibition in the Comments column </v>
      </c>
      <c r="D18" s="164" t="str">
        <f>IF(OR('6-SOEs'!B22="N",'6-SOEs'!B22="I"),"N",'6-SOEs'!C22)</f>
        <v>N</v>
      </c>
      <c r="E18" s="166" t="s">
        <v>0</v>
      </c>
      <c r="F18" s="142" t="str">
        <f>'6-SOEs'!V22</f>
        <v/>
      </c>
      <c r="G18" s="142" t="str">
        <f>'6-SOEs'!AP22</f>
        <v>.</v>
      </c>
      <c r="H18" s="142">
        <f>'6-SOEs'!AQ22</f>
        <v>0</v>
      </c>
      <c r="I18" s="7" t="str">
        <f t="shared" si="0"/>
        <v>.</v>
      </c>
      <c r="J18" s="168"/>
      <c r="K18" s="168"/>
      <c r="L18" s="168"/>
      <c r="M18" s="168"/>
      <c r="P18" s="168"/>
      <c r="Q18" s="168"/>
      <c r="X18" s="168"/>
      <c r="Y18" s="168"/>
      <c r="Z18" s="168"/>
      <c r="AA18" s="168"/>
      <c r="AB18" s="168"/>
      <c r="AC18" s="168"/>
    </row>
    <row r="19" spans="1:29" x14ac:dyDescent="0.25">
      <c r="A19" s="142" t="str">
        <f>'6-SOEs'!B23</f>
        <v>EC</v>
      </c>
      <c r="B19" s="142" t="str">
        <f>'6-SOEs'!A23</f>
        <v>Q6.1.8</v>
      </c>
      <c r="C19" s="164" t="str">
        <f>IF('6-SOEs'!E23&lt;&gt;"",LEFT('6-SOEs'!E23,FIND("Q",'6-SOEs'!E23)-2),"")</f>
        <v xml:space="preserve">Are commercial SOEs subject to company law? </v>
      </c>
      <c r="D19" s="164" t="str">
        <f>IF(OR('6-SOEs'!B23="N",'6-SOEs'!B23="I"),"N",'6-SOEs'!C23)</f>
        <v>Q13b.1.4a</v>
      </c>
      <c r="E19" s="166" t="s">
        <v>294</v>
      </c>
      <c r="F19" s="142" t="str">
        <f>'6-SOEs'!V23</f>
        <v>yes (in some sectors)</v>
      </c>
      <c r="G19" s="142" t="str">
        <f>'6-SOEs'!AP23</f>
        <v>.</v>
      </c>
      <c r="H19" s="142">
        <f>'6-SOEs'!AQ23</f>
        <v>0</v>
      </c>
      <c r="I19" s="7" t="str">
        <f t="shared" si="0"/>
        <v>.</v>
      </c>
      <c r="J19" s="168"/>
      <c r="K19" s="168"/>
      <c r="L19" s="168"/>
      <c r="M19" s="168"/>
      <c r="P19" s="168"/>
      <c r="Q19" s="168"/>
      <c r="X19" s="168"/>
      <c r="Y19" s="168"/>
      <c r="Z19" s="168"/>
      <c r="AA19" s="168"/>
      <c r="AB19" s="168"/>
      <c r="AC19" s="168"/>
    </row>
    <row r="20" spans="1:29" x14ac:dyDescent="0.25">
      <c r="A20" s="142" t="str">
        <f>'6-SOEs'!B24</f>
        <v>N</v>
      </c>
      <c r="B20" s="142" t="str">
        <f>'6-SOEs'!A24</f>
        <v>Q6.1.8a</v>
      </c>
      <c r="C20" s="164" t="str">
        <f>IF('6-SOEs'!F24&lt;&gt;"",LEFT('6-SOEs'!F24,FIND("Q",'6-SOEs'!F24)-2),"")</f>
        <v xml:space="preserve">If one or more commercial SOEs is not subject to company law because of their legal form, do the statutes that set them up impose constraints similar to company law? </v>
      </c>
      <c r="D20" s="164" t="str">
        <f>IF(OR('6-SOEs'!B24="N",'6-SOEs'!B24="I"),"N",'6-SOEs'!C24)</f>
        <v>N</v>
      </c>
      <c r="E20" s="166" t="s">
        <v>0</v>
      </c>
      <c r="F20" s="142" t="str">
        <f>'6-SOEs'!V24</f>
        <v/>
      </c>
      <c r="G20" s="142" t="str">
        <f>'6-SOEs'!AP24</f>
        <v>.</v>
      </c>
      <c r="H20" s="142">
        <f>'6-SOEs'!AQ24</f>
        <v>0</v>
      </c>
      <c r="I20" s="7" t="str">
        <f t="shared" si="0"/>
        <v>.</v>
      </c>
      <c r="J20" s="168"/>
      <c r="K20" s="168"/>
      <c r="L20" s="168"/>
      <c r="M20" s="168"/>
      <c r="P20" s="168"/>
      <c r="Q20" s="168"/>
      <c r="X20" s="168"/>
      <c r="Y20" s="168"/>
      <c r="Z20" s="168"/>
      <c r="AA20" s="168"/>
      <c r="AB20" s="168"/>
      <c r="AC20" s="168"/>
    </row>
    <row r="21" spans="1:29" x14ac:dyDescent="0.25">
      <c r="A21" s="142" t="str">
        <f>'6-SOEs'!B25</f>
        <v>I</v>
      </c>
      <c r="B21" s="142" t="str">
        <f>'6-SOEs'!A25</f>
        <v>Q6.1.8b</v>
      </c>
      <c r="C21" s="164" t="str">
        <f>IF('6-SOEs'!F25&lt;&gt;"",LEFT('6-SOEs'!F25,FIND("Q",'6-SOEs'!F25)-2),"")</f>
        <v xml:space="preserve">If you answered YES, please provide link to the law/regulation or other legal document that supports your answer in the Comments column </v>
      </c>
      <c r="D21" s="164" t="str">
        <f>IF(OR('6-SOEs'!B25="N",'6-SOEs'!B25="I"),"N",'6-SOEs'!C25)</f>
        <v>N</v>
      </c>
      <c r="E21" s="166" t="s">
        <v>0</v>
      </c>
      <c r="F21" s="142" t="str">
        <f>'6-SOEs'!V25</f>
        <v/>
      </c>
      <c r="G21" s="142" t="str">
        <f>'6-SOEs'!AP25</f>
        <v>.</v>
      </c>
      <c r="H21" s="142">
        <f>'6-SOEs'!AQ25</f>
        <v>0</v>
      </c>
      <c r="I21" s="7" t="str">
        <f t="shared" si="0"/>
        <v>.</v>
      </c>
      <c r="J21" s="168"/>
      <c r="K21" s="168"/>
      <c r="L21" s="168"/>
      <c r="M21" s="168"/>
      <c r="P21" s="168"/>
      <c r="Q21" s="168"/>
      <c r="X21" s="168"/>
      <c r="Y21" s="168"/>
      <c r="Z21" s="168"/>
      <c r="AA21" s="168"/>
      <c r="AB21" s="168"/>
      <c r="AC21" s="168"/>
    </row>
    <row r="22" spans="1:29" x14ac:dyDescent="0.25">
      <c r="A22" s="142" t="str">
        <f>'6-SOEs'!B26</f>
        <v>EC</v>
      </c>
      <c r="B22" s="142" t="str">
        <f>'6-SOEs'!A26</f>
        <v>Q6.1.9</v>
      </c>
      <c r="C22" s="164" t="str">
        <f>IF('6-SOEs'!E26&lt;&gt;"",LEFT('6-SOEs'!E26,FIND("Q",'6-SOEs'!E26)-2),"")</f>
        <v xml:space="preserve">Are commercial SOEs subject to an exclusion/exemption, either complete or partial, from the application of the competition law in specific sectors (from which privately owned firms do not benefit) when performing commercial activities in competition or potentially in competition with private firms? </v>
      </c>
      <c r="D22" s="164" t="str">
        <f>IF(OR('6-SOEs'!B26="N",'6-SOEs'!B26="I"),"N",'6-SOEs'!C26)</f>
        <v>Q13b.1.7</v>
      </c>
      <c r="E22" s="166" t="s">
        <v>295</v>
      </c>
      <c r="F22" s="142" t="str">
        <f>'6-SOEs'!V26</f>
        <v>no</v>
      </c>
      <c r="G22" s="142" t="str">
        <f>'6-SOEs'!AP26</f>
        <v>.</v>
      </c>
      <c r="H22" s="142">
        <f>'6-SOEs'!AQ26</f>
        <v>0</v>
      </c>
      <c r="I22" s="7" t="str">
        <f t="shared" si="0"/>
        <v>.</v>
      </c>
      <c r="J22" s="168"/>
      <c r="K22" s="168"/>
      <c r="L22" s="168"/>
      <c r="M22" s="168"/>
      <c r="P22" s="168"/>
      <c r="Q22" s="168"/>
      <c r="X22" s="168"/>
      <c r="Y22" s="168"/>
      <c r="Z22" s="168"/>
      <c r="AA22" s="168"/>
      <c r="AB22" s="168"/>
      <c r="AC22" s="168"/>
    </row>
    <row r="23" spans="1:29" x14ac:dyDescent="0.25">
      <c r="A23" s="142" t="str">
        <f>'6-SOEs'!B27</f>
        <v>N</v>
      </c>
      <c r="B23" s="142" t="str">
        <f>'6-SOEs'!A27</f>
        <v>Q6.1.10</v>
      </c>
      <c r="C23" s="164" t="str">
        <f>IF('6-SOEs'!E27&lt;&gt;"",LEFT('6-SOEs'!E27,FIND("Q",'6-SOEs'!E27)-2),"")</f>
        <v xml:space="preserve">Do the same insolvency rules that apply to private firms also apply to commercial SOEs?  </v>
      </c>
      <c r="D23" s="164" t="str">
        <f>IF(OR('6-SOEs'!B27="N",'6-SOEs'!B27="I"),"N",'6-SOEs'!C27)</f>
        <v>N</v>
      </c>
      <c r="E23" s="166" t="s">
        <v>0</v>
      </c>
      <c r="F23" s="142" t="str">
        <f>'6-SOEs'!V27</f>
        <v/>
      </c>
      <c r="G23" s="142" t="str">
        <f>'6-SOEs'!AP27</f>
        <v>.</v>
      </c>
      <c r="H23" s="142">
        <f>'6-SOEs'!AQ27</f>
        <v>0</v>
      </c>
      <c r="I23" s="7" t="str">
        <f t="shared" si="0"/>
        <v>.</v>
      </c>
      <c r="J23" s="168"/>
      <c r="K23" s="168"/>
      <c r="L23" s="168"/>
      <c r="M23" s="168"/>
      <c r="P23" s="168"/>
      <c r="Q23" s="168"/>
      <c r="X23" s="168"/>
      <c r="Y23" s="168"/>
      <c r="Z23" s="168"/>
      <c r="AA23" s="168"/>
      <c r="AB23" s="168"/>
      <c r="AC23" s="168"/>
    </row>
    <row r="24" spans="1:29" x14ac:dyDescent="0.25">
      <c r="A24" s="142" t="str">
        <f>'6-SOEs'!B28</f>
        <v>N</v>
      </c>
      <c r="B24" s="142" t="str">
        <f>'6-SOEs'!A28</f>
        <v>Q6.1.11</v>
      </c>
      <c r="C24" s="164" t="str">
        <f>IF('6-SOEs'!E28&lt;&gt;"",LEFT('6-SOEs'!E28,FIND("Q",'6-SOEs'!E28)-2),"")</f>
        <v xml:space="preserve">Are commercial SOEs subject to a tax treatment that is the same or equivalent to the one that applies to privately-controlled firms in similar circumstances? </v>
      </c>
      <c r="D24" s="164" t="str">
        <f>IF(OR('6-SOEs'!B28="N",'6-SOEs'!B28="I"),"N",'6-SOEs'!C28)</f>
        <v>N</v>
      </c>
      <c r="E24" s="166" t="s">
        <v>0</v>
      </c>
      <c r="F24" s="142" t="str">
        <f>'6-SOEs'!V28</f>
        <v/>
      </c>
      <c r="G24" s="142" t="str">
        <f>'6-SOEs'!AP28</f>
        <v>.</v>
      </c>
      <c r="H24" s="142">
        <f>'6-SOEs'!AQ28</f>
        <v>0</v>
      </c>
      <c r="I24" s="7" t="str">
        <f t="shared" si="0"/>
        <v>.</v>
      </c>
      <c r="J24" s="168"/>
      <c r="K24" s="168"/>
      <c r="L24" s="168"/>
      <c r="M24" s="168"/>
      <c r="P24" s="168"/>
      <c r="Q24" s="168"/>
      <c r="X24" s="168"/>
      <c r="Y24" s="168"/>
      <c r="Z24" s="168"/>
      <c r="AA24" s="168"/>
      <c r="AB24" s="168"/>
      <c r="AC24" s="168"/>
    </row>
    <row r="25" spans="1:29" x14ac:dyDescent="0.25">
      <c r="A25" s="142" t="str">
        <f>'6-SOEs'!B29</f>
        <v>EC</v>
      </c>
      <c r="B25" s="142" t="str">
        <f>'6-SOEs'!A29</f>
        <v>Q6.1.12</v>
      </c>
      <c r="C25" s="164" t="str">
        <f>IF('6-SOEs'!E29&lt;&gt;"",LEFT('6-SOEs'!E29,FIND("Q",'6-SOEs'!E29)-2),"")</f>
        <v xml:space="preserve">Can commercial SOEs have access to financing from federal, national, state, regional or provincial governments’ budget or from state-owned financial institutions at conditions that are better than those available to competing private firms? </v>
      </c>
      <c r="D25" s="164" t="str">
        <f>IF(OR('6-SOEs'!B29="N",'6-SOEs'!B29="I"),"N",'6-SOEs'!C29)</f>
        <v>Q13b.1.8</v>
      </c>
      <c r="E25" s="166" t="s">
        <v>296</v>
      </c>
      <c r="F25" s="142" t="str">
        <f>'6-SOEs'!V29</f>
        <v>no</v>
      </c>
      <c r="G25" s="142" t="str">
        <f>'6-SOEs'!AP29</f>
        <v>.</v>
      </c>
      <c r="H25" s="142">
        <f>'6-SOEs'!AQ29</f>
        <v>0</v>
      </c>
      <c r="I25" s="7" t="str">
        <f t="shared" si="0"/>
        <v>.</v>
      </c>
      <c r="J25" s="168"/>
      <c r="K25" s="168"/>
      <c r="L25" s="168"/>
      <c r="M25" s="168"/>
      <c r="P25" s="168"/>
      <c r="Q25" s="168"/>
      <c r="X25" s="168"/>
      <c r="Y25" s="168"/>
      <c r="Z25" s="168"/>
      <c r="AA25" s="168"/>
      <c r="AB25" s="168"/>
      <c r="AC25" s="168"/>
    </row>
    <row r="26" spans="1:29" x14ac:dyDescent="0.25">
      <c r="A26" s="142" t="str">
        <f>'6-SOEs'!B30</f>
        <v>N</v>
      </c>
      <c r="B26" s="142" t="str">
        <f>'6-SOEs'!A30</f>
        <v>Q6.1.13</v>
      </c>
      <c r="C26" s="164" t="str">
        <f>IF('6-SOEs'!E30&lt;&gt;"",LEFT('6-SOEs'!E30,FIND("Q",'6-SOEs'!E30)-2),"")</f>
        <v xml:space="preserve">Can commercial SOEs have access to explicit guarantees from federal, national, state, regional or provincial governments on debts they may contract?  </v>
      </c>
      <c r="D26" s="164" t="str">
        <f>IF(OR('6-SOEs'!B30="N",'6-SOEs'!B30="I"),"N",'6-SOEs'!C30)</f>
        <v>N</v>
      </c>
      <c r="E26" s="166" t="s">
        <v>0</v>
      </c>
      <c r="F26" s="142" t="str">
        <f>'6-SOEs'!V30</f>
        <v/>
      </c>
      <c r="G26" s="142" t="str">
        <f>'6-SOEs'!AP30</f>
        <v>.</v>
      </c>
      <c r="H26" s="142">
        <f>'6-SOEs'!AQ30</f>
        <v>0</v>
      </c>
      <c r="I26" s="7" t="str">
        <f t="shared" si="0"/>
        <v>.</v>
      </c>
      <c r="J26" s="168"/>
      <c r="K26" s="168"/>
      <c r="L26" s="168"/>
      <c r="M26" s="168"/>
      <c r="P26" s="168"/>
      <c r="Q26" s="168"/>
      <c r="X26" s="168"/>
      <c r="Y26" s="168"/>
      <c r="Z26" s="168"/>
      <c r="AA26" s="168"/>
      <c r="AB26" s="168"/>
      <c r="AC26" s="168"/>
    </row>
    <row r="27" spans="1:29" x14ac:dyDescent="0.25">
      <c r="A27" s="142" t="str">
        <f>'6-SOEs'!B31</f>
        <v>I</v>
      </c>
      <c r="B27" s="142" t="str">
        <f>'6-SOEs'!A31</f>
        <v>Q6.1.13a</v>
      </c>
      <c r="C27" s="164" t="str">
        <f>IF('6-SOEs'!F31&lt;&gt;"",LEFT('6-SOEs'!F31,FIND("Q",'6-SOEs'!F31)-2),"")</f>
        <v xml:space="preserve">If you answered Yes, please provide details about the type of guarantees provided 
If you answered Yes (in a limited number of circumstances), please provide a detailed description of these circumstances </v>
      </c>
      <c r="D27" s="164" t="str">
        <f>IF(OR('6-SOEs'!B31="N",'6-SOEs'!B31="I"),"N",'6-SOEs'!C31)</f>
        <v>N</v>
      </c>
      <c r="E27" s="166" t="s">
        <v>0</v>
      </c>
      <c r="F27" s="142" t="str">
        <f>'6-SOEs'!V31</f>
        <v/>
      </c>
      <c r="G27" s="142" t="str">
        <f>'6-SOEs'!AP31</f>
        <v>.</v>
      </c>
      <c r="H27" s="142">
        <f>'6-SOEs'!AQ31</f>
        <v>0</v>
      </c>
      <c r="I27" s="7" t="str">
        <f t="shared" si="0"/>
        <v>.</v>
      </c>
      <c r="J27" s="168"/>
      <c r="K27" s="168"/>
      <c r="L27" s="168"/>
      <c r="M27" s="168"/>
      <c r="P27" s="168"/>
      <c r="Q27" s="168"/>
      <c r="X27" s="168"/>
      <c r="Y27" s="168"/>
      <c r="Z27" s="168"/>
      <c r="AA27" s="168"/>
      <c r="AB27" s="168"/>
      <c r="AC27" s="168"/>
    </row>
    <row r="28" spans="1:29" ht="27.75" customHeight="1" x14ac:dyDescent="0.25">
      <c r="A28" s="142" t="str">
        <f>'6-SOEs'!B33</f>
        <v>N</v>
      </c>
      <c r="B28" s="142" t="str">
        <f>'6-SOEs'!A33</f>
        <v>Q6.1.14_i</v>
      </c>
      <c r="C28" s="167" t="str">
        <f>LEFT('6-SOEs'!E$32,FIND("Q",'6-SOEs'!E$32)-2)&amp;" - "&amp;'6-SOEs'!F33</f>
        <v>Can commercial SOEs benefit from more favourable treatment than those available to privately-owned firms with whom they compete or could compete in the areas listed below?  - As bidders in public procurement</v>
      </c>
      <c r="D28" s="164" t="str">
        <f>IF(OR('6-SOEs'!B33="N",'6-SOEs'!B33="I"),"N",'6-SOEs'!C33)</f>
        <v>N</v>
      </c>
      <c r="E28" s="166" t="s">
        <v>0</v>
      </c>
      <c r="F28" s="142" t="str">
        <f>'6-SOEs'!V33</f>
        <v/>
      </c>
      <c r="G28" s="142" t="str">
        <f>'6-SOEs'!AP33</f>
        <v>.</v>
      </c>
      <c r="H28" s="142">
        <f>'6-SOEs'!AQ33</f>
        <v>0</v>
      </c>
      <c r="I28" s="7" t="str">
        <f t="shared" si="0"/>
        <v>.</v>
      </c>
      <c r="J28" s="168"/>
      <c r="K28" s="168"/>
      <c r="L28" s="168"/>
      <c r="M28" s="168"/>
      <c r="P28" s="168"/>
      <c r="Q28" s="168"/>
      <c r="X28" s="168"/>
      <c r="Y28" s="168"/>
      <c r="Z28" s="168"/>
      <c r="AA28" s="168"/>
      <c r="AB28" s="168"/>
      <c r="AC28" s="168"/>
    </row>
    <row r="29" spans="1:29" ht="25" x14ac:dyDescent="0.25">
      <c r="A29" s="142" t="str">
        <f>'6-SOEs'!B34</f>
        <v>N</v>
      </c>
      <c r="B29" s="142" t="str">
        <f>'6-SOEs'!A34</f>
        <v>Q6.1.14_ii</v>
      </c>
      <c r="C29" s="167" t="str">
        <f>LEFT('6-SOEs'!E$32,FIND("Q",'6-SOEs'!E$32)-2)&amp;" - "&amp;'6-SOEs'!F34</f>
        <v>Can commercial SOEs benefit from more favourable treatment than those available to privately-owned firms with whom they compete or could compete in the areas listed below?  - Energy inputs (i.e. can they obtain gas and electricity at subsidised prices?)</v>
      </c>
      <c r="D29" s="164" t="str">
        <f>IF(OR('6-SOEs'!B34="N",'6-SOEs'!B34="I"),"N",'6-SOEs'!C34)</f>
        <v>N</v>
      </c>
      <c r="E29" s="166" t="s">
        <v>0</v>
      </c>
      <c r="F29" s="142" t="str">
        <f>'6-SOEs'!V34</f>
        <v/>
      </c>
      <c r="G29" s="142" t="str">
        <f>'6-SOEs'!AP34</f>
        <v>.</v>
      </c>
      <c r="H29" s="142">
        <f>'6-SOEs'!AQ34</f>
        <v>0</v>
      </c>
      <c r="I29" s="7" t="str">
        <f t="shared" si="0"/>
        <v>.</v>
      </c>
      <c r="J29" s="168"/>
      <c r="K29" s="168"/>
      <c r="L29" s="168"/>
      <c r="M29" s="168"/>
      <c r="P29" s="168"/>
      <c r="Q29" s="168"/>
      <c r="X29" s="168"/>
      <c r="Y29" s="168"/>
      <c r="Z29" s="168"/>
      <c r="AA29" s="168"/>
      <c r="AB29" s="168"/>
      <c r="AC29" s="168"/>
    </row>
    <row r="30" spans="1:29" ht="25" x14ac:dyDescent="0.25">
      <c r="A30" s="142" t="str">
        <f>'6-SOEs'!B35</f>
        <v>N</v>
      </c>
      <c r="B30" s="142" t="str">
        <f>'6-SOEs'!A35</f>
        <v>Q6.1.14_iii</v>
      </c>
      <c r="C30" s="167" t="str">
        <f>LEFT('6-SOEs'!E$32,FIND("Q",'6-SOEs'!E$32)-2)&amp;" - "&amp;'6-SOEs'!F35</f>
        <v>Can commercial SOEs benefit from more favourable treatment than those available to privately-owned firms with whom they compete or could compete in the areas listed below?  - Water inputs (i.e. can they obtain water at subsidised prices?)</v>
      </c>
      <c r="D30" s="164" t="str">
        <f>IF(OR('6-SOEs'!B35="N",'6-SOEs'!B35="I"),"N",'6-SOEs'!C35)</f>
        <v>N</v>
      </c>
      <c r="E30" s="166" t="s">
        <v>0</v>
      </c>
      <c r="F30" s="142" t="str">
        <f>'6-SOEs'!V35</f>
        <v/>
      </c>
      <c r="G30" s="142" t="str">
        <f>'6-SOEs'!AP35</f>
        <v>.</v>
      </c>
      <c r="H30" s="142">
        <f>'6-SOEs'!AQ35</f>
        <v>0</v>
      </c>
      <c r="I30" s="7" t="str">
        <f t="shared" si="0"/>
        <v>.</v>
      </c>
      <c r="J30" s="168"/>
      <c r="K30" s="168"/>
      <c r="L30" s="168"/>
      <c r="M30" s="168"/>
      <c r="P30" s="168"/>
      <c r="Q30" s="168"/>
      <c r="X30" s="168"/>
      <c r="Y30" s="168"/>
      <c r="Z30" s="168"/>
      <c r="AA30" s="168"/>
      <c r="AB30" s="168"/>
      <c r="AC30" s="168"/>
    </row>
    <row r="31" spans="1:29" ht="25" x14ac:dyDescent="0.25">
      <c r="A31" s="142" t="str">
        <f>'6-SOEs'!B36</f>
        <v>N</v>
      </c>
      <c r="B31" s="142" t="str">
        <f>'6-SOEs'!A36</f>
        <v>Q6.1.14_iv</v>
      </c>
      <c r="C31" s="167" t="str">
        <f>LEFT('6-SOEs'!E$32,FIND("Q",'6-SOEs'!E$32)-2)&amp;" - "&amp;'6-SOEs'!F36</f>
        <v>Can commercial SOEs benefit from more favourable treatment than those available to privately-owned firms with whom they compete or could compete in the areas listed below?  - Other inputs (i.e. can they obtain other inputs at subsidised prices?)</v>
      </c>
      <c r="D31" s="164" t="str">
        <f>IF(OR('6-SOEs'!B36="N",'6-SOEs'!B36="I"),"N",'6-SOEs'!C36)</f>
        <v>N</v>
      </c>
      <c r="E31" s="166" t="s">
        <v>0</v>
      </c>
      <c r="F31" s="142" t="str">
        <f>'6-SOEs'!V36</f>
        <v/>
      </c>
      <c r="G31" s="142" t="str">
        <f>'6-SOEs'!AP36</f>
        <v>.</v>
      </c>
      <c r="H31" s="142">
        <f>'6-SOEs'!AQ36</f>
        <v>0</v>
      </c>
      <c r="I31" s="7" t="str">
        <f t="shared" si="0"/>
        <v>.</v>
      </c>
      <c r="J31" s="168"/>
      <c r="K31" s="168"/>
      <c r="L31" s="168"/>
      <c r="M31" s="168"/>
      <c r="P31" s="168"/>
      <c r="Q31" s="168"/>
      <c r="X31" s="168"/>
      <c r="Y31" s="168"/>
      <c r="Z31" s="168"/>
      <c r="AA31" s="168"/>
      <c r="AB31" s="168"/>
      <c r="AC31" s="168"/>
    </row>
    <row r="32" spans="1:29" ht="25" x14ac:dyDescent="0.25">
      <c r="A32" s="142" t="str">
        <f>'6-SOEs'!B37</f>
        <v>N</v>
      </c>
      <c r="B32" s="142" t="str">
        <f>'6-SOEs'!A37</f>
        <v>Q6.1.14_v</v>
      </c>
      <c r="C32" s="167" t="str">
        <f>LEFT('6-SOEs'!E$32,FIND("Q",'6-SOEs'!E$32)-2)&amp;" - "&amp;'6-SOEs'!F37</f>
        <v>Can commercial SOEs benefit from more favourable treatment than those available to privately-owned firms with whom they compete or could compete in the areas listed below?  - Access to public land</v>
      </c>
      <c r="D32" s="164" t="str">
        <f>IF(OR('6-SOEs'!B37="N",'6-SOEs'!B37="I"),"N",'6-SOEs'!C37)</f>
        <v>N</v>
      </c>
      <c r="E32" s="166" t="s">
        <v>0</v>
      </c>
      <c r="F32" s="142" t="str">
        <f>'6-SOEs'!V37</f>
        <v/>
      </c>
      <c r="G32" s="142" t="str">
        <f>'6-SOEs'!AP37</f>
        <v>.</v>
      </c>
      <c r="H32" s="142">
        <f>'6-SOEs'!AQ37</f>
        <v>0</v>
      </c>
      <c r="I32" s="7" t="str">
        <f t="shared" si="0"/>
        <v>.</v>
      </c>
      <c r="J32" s="168"/>
      <c r="K32" s="168"/>
      <c r="L32" s="168"/>
      <c r="M32" s="168"/>
      <c r="P32" s="168"/>
      <c r="Q32" s="168"/>
      <c r="X32" s="168"/>
      <c r="Y32" s="168"/>
      <c r="Z32" s="168"/>
      <c r="AA32" s="168"/>
      <c r="AB32" s="168"/>
      <c r="AC32" s="168"/>
    </row>
    <row r="33" spans="1:29" x14ac:dyDescent="0.25">
      <c r="A33" s="142" t="str">
        <f>'6-SOEs'!B38</f>
        <v>I</v>
      </c>
      <c r="B33" s="142" t="str">
        <f>'6-SOEs'!A38</f>
        <v>Q6.1.14a</v>
      </c>
      <c r="C33" s="164" t="str">
        <f>IF('6-SOEs'!F38&lt;&gt;"",LEFT('6-SOEs'!F38,FIND("Q",'6-SOEs'!F38)-2),"")</f>
        <v xml:space="preserve">If you answered yes to any of the questions above, please provide further information in the Comments column about these favourable conditions </v>
      </c>
      <c r="D33" s="164" t="str">
        <f>IF(OR('6-SOEs'!B38="N",'6-SOEs'!B38="I"),"N",'6-SOEs'!C38)</f>
        <v>N</v>
      </c>
      <c r="E33" s="166" t="s">
        <v>0</v>
      </c>
      <c r="F33" s="142" t="str">
        <f>'6-SOEs'!V38</f>
        <v/>
      </c>
      <c r="G33" s="142" t="str">
        <f>'6-SOEs'!AP38</f>
        <v>.</v>
      </c>
      <c r="H33" s="142">
        <f>'6-SOEs'!AQ38</f>
        <v>0</v>
      </c>
      <c r="I33" s="7" t="str">
        <f t="shared" si="0"/>
        <v>.</v>
      </c>
      <c r="J33" s="168"/>
      <c r="K33" s="168"/>
      <c r="L33" s="168"/>
      <c r="M33" s="168"/>
      <c r="P33" s="168"/>
      <c r="Q33" s="168"/>
      <c r="X33" s="168"/>
      <c r="Y33" s="168"/>
      <c r="Z33" s="168"/>
      <c r="AA33" s="168"/>
      <c r="AB33" s="168"/>
      <c r="AC33" s="168"/>
    </row>
    <row r="34" spans="1:29" x14ac:dyDescent="0.25">
      <c r="A34" s="142" t="str">
        <f>'6-SOEs'!B39</f>
        <v>N</v>
      </c>
      <c r="B34" s="142" t="str">
        <f>'6-SOEs'!A39</f>
        <v>Q6.1.15</v>
      </c>
      <c r="C34" s="164" t="str">
        <f>IF('6-SOEs'!E39&lt;&gt;"",LEFT('6-SOEs'!E39,FIND("Q",'6-SOEs'!E39)-2),"")</f>
        <v xml:space="preserve">Do commercial SOEs have formal rate-of-return targets that are set by the ownership entity or agreed by the ownership entity and the board of directors? </v>
      </c>
      <c r="D34" s="164" t="str">
        <f>IF(OR('6-SOEs'!B39="N",'6-SOEs'!B39="I"),"N",'6-SOEs'!C39)</f>
        <v>N</v>
      </c>
      <c r="E34" s="166" t="s">
        <v>0</v>
      </c>
      <c r="F34" s="142" t="str">
        <f>'6-SOEs'!V39</f>
        <v/>
      </c>
      <c r="G34" s="142" t="str">
        <f>'6-SOEs'!AP39</f>
        <v>.</v>
      </c>
      <c r="H34" s="142">
        <f>'6-SOEs'!AQ39</f>
        <v>0</v>
      </c>
      <c r="I34" s="7" t="str">
        <f t="shared" si="0"/>
        <v>.</v>
      </c>
      <c r="J34" s="168"/>
      <c r="K34" s="168"/>
      <c r="L34" s="168"/>
      <c r="M34" s="168"/>
      <c r="P34" s="168"/>
      <c r="Q34" s="168"/>
      <c r="X34" s="168"/>
      <c r="Y34" s="168"/>
      <c r="Z34" s="168"/>
      <c r="AA34" s="168"/>
      <c r="AB34" s="168"/>
      <c r="AC34" s="168"/>
    </row>
    <row r="35" spans="1:29" x14ac:dyDescent="0.25">
      <c r="A35" s="142" t="str">
        <f>'6-SOEs'!B40</f>
        <v>I</v>
      </c>
      <c r="B35" s="142" t="str">
        <f>'6-SOEs'!A40</f>
        <v>Q6.1.15a</v>
      </c>
      <c r="C35" s="164" t="str">
        <f>IF('6-SOEs'!F40&lt;&gt;"",LEFT('6-SOEs'!F40,FIND("Q",'6-SOEs'!F40)-2),"")</f>
        <v xml:space="preserve">If you answered yes, please explain what kind of documents set these requirements and provide an example for it in the Comments column. </v>
      </c>
      <c r="D35" s="164" t="str">
        <f>IF(OR('6-SOEs'!B40="N",'6-SOEs'!B40="I"),"N",'6-SOEs'!C40)</f>
        <v>N</v>
      </c>
      <c r="E35" s="166" t="s">
        <v>0</v>
      </c>
      <c r="F35" s="142" t="str">
        <f>'6-SOEs'!V40</f>
        <v/>
      </c>
      <c r="G35" s="142" t="str">
        <f>'6-SOEs'!AP40</f>
        <v>.</v>
      </c>
      <c r="H35" s="142">
        <f>'6-SOEs'!AQ40</f>
        <v>0</v>
      </c>
      <c r="I35" s="7" t="str">
        <f t="shared" si="0"/>
        <v>.</v>
      </c>
      <c r="J35" s="168"/>
      <c r="K35" s="168"/>
      <c r="L35" s="168"/>
      <c r="M35" s="168"/>
      <c r="P35" s="168"/>
      <c r="Q35" s="168"/>
      <c r="X35" s="168"/>
      <c r="Y35" s="168"/>
      <c r="Z35" s="168"/>
      <c r="AA35" s="168"/>
      <c r="AB35" s="168"/>
      <c r="AC35" s="168"/>
    </row>
    <row r="36" spans="1:29" x14ac:dyDescent="0.25">
      <c r="A36" s="142" t="str">
        <f>'6-SOEs'!B41</f>
        <v>N</v>
      </c>
      <c r="B36" s="142" t="str">
        <f>'6-SOEs'!A41</f>
        <v>Q6.1.15b</v>
      </c>
      <c r="C36" s="164" t="str">
        <f>IF('6-SOEs'!F41&lt;&gt;"",LEFT('6-SOEs'!F41,FIND("Q",'6-SOEs'!F41)-2),"")</f>
        <v xml:space="preserve">If you answered “yes” to the previous question, are these rate-of-return targets for commercial SOEs comparable with the rate-of-return targets for privately-owned firms in similar circumstances? </v>
      </c>
      <c r="D36" s="164" t="str">
        <f>IF(OR('6-SOEs'!B41="N",'6-SOEs'!B41="I"),"N",'6-SOEs'!C41)</f>
        <v>N</v>
      </c>
      <c r="E36" s="166" t="s">
        <v>0</v>
      </c>
      <c r="F36" s="142" t="str">
        <f>'6-SOEs'!V41</f>
        <v/>
      </c>
      <c r="G36" s="142" t="str">
        <f>'6-SOEs'!AP41</f>
        <v>.</v>
      </c>
      <c r="H36" s="142">
        <f>'6-SOEs'!AQ41</f>
        <v>0</v>
      </c>
      <c r="I36" s="7" t="str">
        <f t="shared" si="0"/>
        <v>.</v>
      </c>
      <c r="J36" s="168"/>
      <c r="K36" s="168"/>
      <c r="L36" s="168"/>
      <c r="M36" s="168"/>
      <c r="P36" s="168"/>
      <c r="Q36" s="168"/>
      <c r="X36" s="168"/>
      <c r="Y36" s="168"/>
      <c r="Z36" s="168"/>
      <c r="AA36" s="168"/>
      <c r="AB36" s="168"/>
      <c r="AC36" s="168"/>
    </row>
    <row r="37" spans="1:29" x14ac:dyDescent="0.25">
      <c r="A37" s="142" t="str">
        <f>'6-SOEs'!B42</f>
        <v>N</v>
      </c>
      <c r="B37" s="142" t="str">
        <f>'6-SOEs'!A42</f>
        <v>Q6.1.16</v>
      </c>
      <c r="C37" s="164" t="str">
        <f>IF('6-SOEs'!E42&lt;&gt;"",LEFT('6-SOEs'!E42,FIND("Q",'6-SOEs'!E42)-2),"")</f>
        <v xml:space="preserve">Are commercial SOEs subject to the same annual financial reporting and disclosure requirements as privately-owned firms in similar circumstances? </v>
      </c>
      <c r="D37" s="164" t="str">
        <f>IF(OR('6-SOEs'!B42="N",'6-SOEs'!B42="I"),"N",'6-SOEs'!C42)</f>
        <v>N</v>
      </c>
      <c r="E37" s="166" t="s">
        <v>0</v>
      </c>
      <c r="F37" s="142" t="str">
        <f>'6-SOEs'!V42</f>
        <v/>
      </c>
      <c r="G37" s="142" t="str">
        <f>'6-SOEs'!AP42</f>
        <v>.</v>
      </c>
      <c r="H37" s="142">
        <f>'6-SOEs'!AQ42</f>
        <v>0</v>
      </c>
      <c r="I37" s="7" t="str">
        <f t="shared" si="0"/>
        <v>.</v>
      </c>
      <c r="J37" s="168"/>
      <c r="K37" s="168"/>
      <c r="L37" s="168"/>
      <c r="M37" s="168"/>
      <c r="P37" s="168"/>
      <c r="Q37" s="168"/>
      <c r="X37" s="168"/>
      <c r="Y37" s="168"/>
      <c r="Z37" s="168"/>
      <c r="AA37" s="168"/>
      <c r="AB37" s="168"/>
      <c r="AC37" s="168"/>
    </row>
    <row r="38" spans="1:29" x14ac:dyDescent="0.25">
      <c r="A38" s="142" t="str">
        <f>'6-SOEs'!B43</f>
        <v>N</v>
      </c>
      <c r="B38" s="142" t="str">
        <f>'6-SOEs'!A43</f>
        <v>Q6.1.17</v>
      </c>
      <c r="C38" s="164" t="str">
        <f>IF('6-SOEs'!E43&lt;&gt;"",LEFT('6-SOEs'!E43,FIND("Q",'6-SOEs'!E43)-2),"")</f>
        <v xml:space="preserve">Are all commercial SOEs’ financial statements required to be subject to an annual external audit along similar requirements that apply to publicly-listed privately-owned firms? </v>
      </c>
      <c r="D38" s="164" t="str">
        <f>IF(OR('6-SOEs'!B43="N",'6-SOEs'!B43="I"),"N",'6-SOEs'!C43)</f>
        <v>N</v>
      </c>
      <c r="E38" s="166" t="s">
        <v>0</v>
      </c>
      <c r="F38" s="142" t="str">
        <f>'6-SOEs'!V43</f>
        <v/>
      </c>
      <c r="G38" s="142" t="str">
        <f>'6-SOEs'!AP43</f>
        <v>.</v>
      </c>
      <c r="H38" s="142">
        <f>'6-SOEs'!AQ43</f>
        <v>0</v>
      </c>
      <c r="I38" s="7" t="str">
        <f t="shared" si="0"/>
        <v>.</v>
      </c>
      <c r="J38" s="168"/>
      <c r="K38" s="168"/>
      <c r="L38" s="168"/>
      <c r="M38" s="168"/>
      <c r="P38" s="168"/>
      <c r="Q38" s="168"/>
      <c r="X38" s="168"/>
      <c r="Y38" s="168"/>
      <c r="Z38" s="168"/>
      <c r="AA38" s="168"/>
      <c r="AB38" s="168"/>
      <c r="AC38" s="168"/>
    </row>
    <row r="39" spans="1:29" x14ac:dyDescent="0.25">
      <c r="A39" s="142" t="str">
        <f>'6-SOEs'!B44</f>
        <v>I</v>
      </c>
      <c r="B39" s="142" t="str">
        <f>'6-SOEs'!A44</f>
        <v>Q6.1.17a</v>
      </c>
      <c r="C39" s="164" t="str">
        <f>IF('6-SOEs'!F44&lt;&gt;"",LEFT('6-SOEs'!F44,FIND("Q",'6-SOEs'!F44)-2),"")</f>
        <v xml:space="preserve">If you answered yes to any of the previous two questions, please provide a link to the law/regulation or other legal document that sets this requirement. </v>
      </c>
      <c r="D39" s="164" t="str">
        <f>IF(OR('6-SOEs'!B44="N",'6-SOEs'!B44="I"),"N",'6-SOEs'!C44)</f>
        <v>N</v>
      </c>
      <c r="E39" s="166" t="s">
        <v>0</v>
      </c>
      <c r="F39" s="142" t="str">
        <f>'6-SOEs'!V44</f>
        <v/>
      </c>
      <c r="G39" s="142" t="str">
        <f>'6-SOEs'!AP44</f>
        <v>.</v>
      </c>
      <c r="H39" s="142">
        <f>'6-SOEs'!AQ44</f>
        <v>0</v>
      </c>
      <c r="I39" s="7" t="str">
        <f t="shared" si="0"/>
        <v>.</v>
      </c>
      <c r="J39" s="168"/>
      <c r="K39" s="168"/>
      <c r="L39" s="168"/>
      <c r="M39" s="168"/>
      <c r="P39" s="168"/>
      <c r="Q39" s="168"/>
      <c r="X39" s="168"/>
      <c r="Y39" s="168"/>
      <c r="Z39" s="168"/>
      <c r="AA39" s="168"/>
      <c r="AB39" s="168"/>
      <c r="AC39" s="168"/>
    </row>
    <row r="40" spans="1:29" x14ac:dyDescent="0.25">
      <c r="A40" s="142" t="str">
        <f>'6-SOEs'!B45</f>
        <v>N</v>
      </c>
      <c r="B40" s="142" t="str">
        <f>'6-SOEs'!A45</f>
        <v>Q6.1.18</v>
      </c>
      <c r="C40" s="164" t="str">
        <f>IF('6-SOEs'!E45&lt;&gt;"",LEFT('6-SOEs'!E45,FIND("Q",'6-SOEs'!E45)-2),"")</f>
        <v xml:space="preserve">Are there any commercial SOEs in your country that – besides providing commercial services – also provide services that fall under a public service obligation? </v>
      </c>
      <c r="D40" s="164" t="str">
        <f>IF(OR('6-SOEs'!B45="N",'6-SOEs'!B45="I"),"N",'6-SOEs'!C45)</f>
        <v>N</v>
      </c>
      <c r="E40" s="166" t="s">
        <v>0</v>
      </c>
      <c r="F40" s="142" t="str">
        <f>'6-SOEs'!V45</f>
        <v/>
      </c>
      <c r="G40" s="142" t="str">
        <f>'6-SOEs'!AP45</f>
        <v>.</v>
      </c>
      <c r="H40" s="142">
        <f>'6-SOEs'!AQ45</f>
        <v>0</v>
      </c>
      <c r="I40" s="7" t="str">
        <f t="shared" si="0"/>
        <v>.</v>
      </c>
      <c r="J40" s="168"/>
      <c r="K40" s="168"/>
      <c r="L40" s="168"/>
      <c r="M40" s="168"/>
      <c r="P40" s="168"/>
      <c r="Q40" s="168"/>
      <c r="X40" s="168"/>
      <c r="Y40" s="168"/>
      <c r="Z40" s="168"/>
      <c r="AA40" s="168"/>
      <c r="AB40" s="168"/>
      <c r="AC40" s="168"/>
    </row>
    <row r="41" spans="1:29" x14ac:dyDescent="0.25">
      <c r="A41" s="142" t="str">
        <f>'6-SOEs'!B46</f>
        <v>N</v>
      </c>
      <c r="B41" s="142" t="str">
        <f>'6-SOEs'!A46</f>
        <v>Q6.1.18a</v>
      </c>
      <c r="C41" s="164" t="str">
        <f>IF('6-SOEs'!F46&lt;&gt;"",LEFT('6-SOEs'!F46,FIND("Q",'6-SOEs'!F46)-2),"")</f>
        <v xml:space="preserve">If you answered “yes” to the previous question, are there clear legal obligations in place to ensure functional separation or, at least, accounting separation between the activities undertaken to comply with the public service obligations and the activities undertake to provide commercial services for these SOEs? </v>
      </c>
      <c r="D41" s="164" t="str">
        <f>IF(OR('6-SOEs'!B46="N",'6-SOEs'!B46="I"),"N",'6-SOEs'!C46)</f>
        <v>N</v>
      </c>
      <c r="E41" s="166" t="s">
        <v>0</v>
      </c>
      <c r="F41" s="142" t="str">
        <f>'6-SOEs'!V46</f>
        <v/>
      </c>
      <c r="G41" s="142" t="str">
        <f>'6-SOEs'!AP46</f>
        <v>.</v>
      </c>
      <c r="H41" s="142">
        <f>'6-SOEs'!AQ46</f>
        <v>0</v>
      </c>
      <c r="I41" s="7" t="str">
        <f t="shared" si="0"/>
        <v>.</v>
      </c>
      <c r="J41" s="168"/>
      <c r="K41" s="168"/>
      <c r="L41" s="168"/>
      <c r="M41" s="168"/>
      <c r="P41" s="168"/>
      <c r="Q41" s="168"/>
      <c r="X41" s="168"/>
      <c r="Y41" s="168"/>
      <c r="Z41" s="168"/>
      <c r="AA41" s="168"/>
      <c r="AB41" s="168"/>
      <c r="AC41" s="168"/>
    </row>
    <row r="42" spans="1:29" x14ac:dyDescent="0.25">
      <c r="A42" s="142" t="str">
        <f>'6-SOEs'!B47</f>
        <v>I</v>
      </c>
      <c r="B42" s="142" t="str">
        <f>'6-SOEs'!A47</f>
        <v>Q6.1.18b</v>
      </c>
      <c r="C42" s="164" t="str">
        <f>IF('6-SOEs'!F47&lt;&gt;"",LEFT('6-SOEs'!F47,FIND("Q",'6-SOEs'!F47)-2),"")</f>
        <v xml:space="preserve">If you answered yes, please provide a link to the law/regulation or other legal document that sets this requirement. </v>
      </c>
      <c r="D42" s="164" t="str">
        <f>IF(OR('6-SOEs'!B47="N",'6-SOEs'!B47="I"),"N",'6-SOEs'!C47)</f>
        <v>N</v>
      </c>
      <c r="E42" s="166" t="s">
        <v>0</v>
      </c>
      <c r="F42" s="142" t="str">
        <f>'6-SOEs'!V47</f>
        <v/>
      </c>
      <c r="G42" s="142" t="str">
        <f>'6-SOEs'!AP47</f>
        <v>.</v>
      </c>
      <c r="H42" s="142">
        <f>'6-SOEs'!AQ47</f>
        <v>0</v>
      </c>
      <c r="I42" s="7" t="str">
        <f t="shared" si="0"/>
        <v>.</v>
      </c>
      <c r="J42" s="168"/>
      <c r="K42" s="168"/>
      <c r="L42" s="168"/>
      <c r="M42" s="168"/>
      <c r="P42" s="168"/>
      <c r="Q42" s="168"/>
      <c r="X42" s="168"/>
      <c r="Y42" s="168"/>
      <c r="Z42" s="168"/>
      <c r="AA42" s="168"/>
      <c r="AB42" s="168"/>
      <c r="AC42" s="168"/>
    </row>
    <row r="43" spans="1:29" x14ac:dyDescent="0.25">
      <c r="A43" s="142" t="str">
        <f>'6-SOEs'!B48</f>
        <v>N</v>
      </c>
      <c r="B43" s="142" t="str">
        <f>'6-SOEs'!A48</f>
        <v>Q6.1.19</v>
      </c>
      <c r="C43" s="164" t="str">
        <f>IF('6-SOEs'!E48&lt;&gt;"",LEFT('6-SOEs'!E48,FIND("Q",'6-SOEs'!E48)-2),"")</f>
        <v xml:space="preserve">Are there requirements in place to provide commercial SOEs with adequate compensation for fulfilling their public service obligations? </v>
      </c>
      <c r="D43" s="164" t="str">
        <f>IF(OR('6-SOEs'!B48="N",'6-SOEs'!B48="I"),"N",'6-SOEs'!C48)</f>
        <v>N</v>
      </c>
      <c r="E43" s="166" t="s">
        <v>0</v>
      </c>
      <c r="F43" s="142" t="str">
        <f>'6-SOEs'!V48</f>
        <v/>
      </c>
      <c r="G43" s="142" t="str">
        <f>'6-SOEs'!AP48</f>
        <v>.</v>
      </c>
      <c r="H43" s="142">
        <f>'6-SOEs'!AQ48</f>
        <v>0</v>
      </c>
      <c r="I43" s="7" t="str">
        <f t="shared" si="0"/>
        <v>.</v>
      </c>
      <c r="J43" s="168"/>
      <c r="K43" s="168"/>
      <c r="L43" s="168"/>
      <c r="M43" s="168"/>
      <c r="P43" s="168"/>
      <c r="Q43" s="168"/>
      <c r="X43" s="168"/>
      <c r="Y43" s="168"/>
      <c r="Z43" s="168"/>
      <c r="AA43" s="168"/>
      <c r="AB43" s="168"/>
      <c r="AC43" s="168"/>
    </row>
    <row r="44" spans="1:29" x14ac:dyDescent="0.25">
      <c r="A44" s="142" t="str">
        <f>'6-SOEs'!B49</f>
        <v>N</v>
      </c>
      <c r="B44" s="142" t="str">
        <f>'6-SOEs'!A49</f>
        <v>Q6.1.19a</v>
      </c>
      <c r="C44" s="164" t="str">
        <f>IF('6-SOEs'!F49&lt;&gt;"",LEFT('6-SOEs'!F49,FIND("Q",'6-SOEs'!F49)-2),"")</f>
        <v xml:space="preserve">If you answered “yes” to the question above, is there a requirement in place that this compensation must be based on the assessment of the costs incurred (actual costs or efficient cost) related to the fulfilment of the public service obligations? </v>
      </c>
      <c r="D44" s="164" t="str">
        <f>IF(OR('6-SOEs'!B49="N",'6-SOEs'!B49="I"),"N",'6-SOEs'!C49)</f>
        <v>N</v>
      </c>
      <c r="E44" s="166" t="s">
        <v>0</v>
      </c>
      <c r="F44" s="142" t="str">
        <f>'6-SOEs'!V49</f>
        <v/>
      </c>
      <c r="G44" s="142" t="str">
        <f>'6-SOEs'!AP49</f>
        <v>.</v>
      </c>
      <c r="H44" s="142">
        <f>'6-SOEs'!AQ49</f>
        <v>0</v>
      </c>
      <c r="I44" s="7" t="str">
        <f t="shared" si="0"/>
        <v>.</v>
      </c>
      <c r="J44" s="168"/>
      <c r="K44" s="168"/>
      <c r="L44" s="168"/>
      <c r="M44" s="168"/>
      <c r="P44" s="168"/>
      <c r="Q44" s="168"/>
      <c r="X44" s="168"/>
      <c r="Y44" s="168"/>
      <c r="Z44" s="168"/>
      <c r="AA44" s="168"/>
      <c r="AB44" s="168"/>
      <c r="AC44" s="168"/>
    </row>
    <row r="45" spans="1:29" x14ac:dyDescent="0.25">
      <c r="A45" s="142" t="str">
        <f>'6-SOEs'!B50</f>
        <v>I</v>
      </c>
      <c r="B45" s="142" t="str">
        <f>'6-SOEs'!A50</f>
        <v>Q6.1.19b</v>
      </c>
      <c r="C45" s="164" t="str">
        <f>IF('6-SOEs'!F50&lt;&gt;"",LEFT('6-SOEs'!F50,FIND("Q",'6-SOEs'!F50)-2),"")</f>
        <v xml:space="preserve">If you answered yes to any of the two questions above, please explain in what kind of documents are these requirements set and provide an example for it in the Comments column. </v>
      </c>
      <c r="D45" s="164" t="str">
        <f>IF(OR('6-SOEs'!B50="N",'6-SOEs'!B50="I"),"N",'6-SOEs'!C50)</f>
        <v>N</v>
      </c>
      <c r="E45" s="166" t="s">
        <v>0</v>
      </c>
      <c r="F45" s="142" t="str">
        <f>'6-SOEs'!V50</f>
        <v/>
      </c>
      <c r="G45" s="142" t="str">
        <f>'6-SOEs'!AP50</f>
        <v>.</v>
      </c>
      <c r="H45" s="142">
        <f>'6-SOEs'!AQ50</f>
        <v>0</v>
      </c>
      <c r="I45" s="7" t="str">
        <f t="shared" si="0"/>
        <v>.</v>
      </c>
      <c r="J45" s="168"/>
      <c r="K45" s="168"/>
      <c r="L45" s="168"/>
      <c r="M45" s="168"/>
      <c r="P45" s="168"/>
      <c r="Q45" s="168"/>
      <c r="X45" s="168"/>
      <c r="Y45" s="168"/>
      <c r="Z45" s="168"/>
      <c r="AA45" s="168"/>
      <c r="AB45" s="168"/>
      <c r="AC45" s="168"/>
    </row>
    <row r="46" spans="1:29" x14ac:dyDescent="0.25">
      <c r="J46" s="168"/>
      <c r="K46" s="168"/>
      <c r="L46" s="168"/>
      <c r="M46" s="168"/>
      <c r="P46" s="168"/>
      <c r="Q46" s="168"/>
      <c r="X46" s="168"/>
      <c r="Y46" s="168"/>
      <c r="Z46" s="168"/>
      <c r="AA46" s="168"/>
      <c r="AB46" s="168"/>
      <c r="AC46" s="168"/>
    </row>
    <row r="47" spans="1:29" x14ac:dyDescent="0.25">
      <c r="J47" s="168"/>
      <c r="K47" s="168"/>
      <c r="L47" s="168"/>
      <c r="M47" s="168"/>
      <c r="P47" s="168"/>
      <c r="Q47" s="168"/>
      <c r="X47" s="168"/>
      <c r="Y47" s="168"/>
      <c r="Z47" s="168"/>
      <c r="AA47" s="168"/>
      <c r="AB47" s="168"/>
      <c r="AC47" s="168"/>
    </row>
    <row r="48" spans="1:29" x14ac:dyDescent="0.25">
      <c r="J48" s="168"/>
      <c r="K48" s="168"/>
      <c r="L48" s="168"/>
      <c r="M48" s="168"/>
      <c r="P48" s="168"/>
      <c r="Q48" s="168"/>
      <c r="X48" s="168"/>
      <c r="Y48" s="168"/>
      <c r="Z48" s="168"/>
      <c r="AA48" s="168"/>
      <c r="AB48" s="168"/>
      <c r="AC48" s="168"/>
    </row>
    <row r="49" spans="10:29" x14ac:dyDescent="0.25">
      <c r="J49" s="168"/>
      <c r="K49" s="168"/>
      <c r="L49" s="168"/>
      <c r="M49" s="168"/>
      <c r="P49" s="168"/>
      <c r="Q49" s="168"/>
      <c r="X49" s="168"/>
      <c r="Y49" s="168"/>
      <c r="Z49" s="168"/>
      <c r="AA49" s="168"/>
      <c r="AB49" s="168"/>
      <c r="AC49" s="168"/>
    </row>
    <row r="50" spans="10:29" x14ac:dyDescent="0.25">
      <c r="J50" s="168"/>
      <c r="K50" s="168"/>
      <c r="L50" s="168"/>
      <c r="M50" s="168"/>
      <c r="P50" s="168"/>
      <c r="Q50" s="168"/>
      <c r="X50" s="168"/>
      <c r="Y50" s="168"/>
      <c r="Z50" s="168"/>
      <c r="AA50" s="168"/>
      <c r="AB50" s="168"/>
      <c r="AC50" s="168"/>
    </row>
    <row r="51" spans="10:29" x14ac:dyDescent="0.25">
      <c r="J51" s="168"/>
      <c r="K51" s="168"/>
      <c r="L51" s="168"/>
      <c r="M51" s="168"/>
      <c r="P51" s="168"/>
      <c r="Q51" s="168"/>
      <c r="X51" s="168"/>
      <c r="Y51" s="168"/>
      <c r="Z51" s="168"/>
      <c r="AA51" s="168"/>
      <c r="AB51" s="168"/>
      <c r="AC51" s="168"/>
    </row>
    <row r="52" spans="10:29" x14ac:dyDescent="0.25">
      <c r="J52" s="168"/>
      <c r="K52" s="168"/>
      <c r="L52" s="168"/>
      <c r="M52" s="168"/>
      <c r="P52" s="168"/>
      <c r="Q52" s="168"/>
      <c r="X52" s="168"/>
      <c r="Y52" s="168"/>
      <c r="Z52" s="168"/>
      <c r="AA52" s="168"/>
      <c r="AB52" s="168"/>
      <c r="AC52" s="168"/>
    </row>
    <row r="53" spans="10:29" x14ac:dyDescent="0.25">
      <c r="J53" s="168"/>
      <c r="K53" s="168"/>
      <c r="L53" s="168"/>
      <c r="M53" s="168"/>
      <c r="P53" s="168"/>
      <c r="Q53" s="168"/>
      <c r="X53" s="168"/>
      <c r="Y53" s="168"/>
      <c r="Z53" s="168"/>
      <c r="AA53" s="168"/>
      <c r="AB53" s="168"/>
      <c r="AC53" s="168"/>
    </row>
    <row r="54" spans="10:29" x14ac:dyDescent="0.25">
      <c r="J54" s="168"/>
      <c r="K54" s="168"/>
      <c r="L54" s="168"/>
      <c r="M54" s="168"/>
      <c r="P54" s="168"/>
      <c r="Q54" s="168"/>
      <c r="X54" s="168"/>
      <c r="Y54" s="168"/>
      <c r="Z54" s="168"/>
      <c r="AA54" s="168"/>
      <c r="AB54" s="168"/>
      <c r="AC54" s="168"/>
    </row>
    <row r="55" spans="10:29" x14ac:dyDescent="0.25">
      <c r="J55" s="168"/>
      <c r="K55" s="168"/>
      <c r="L55" s="168"/>
      <c r="M55" s="168"/>
      <c r="P55" s="168"/>
      <c r="Q55" s="168"/>
      <c r="X55" s="168"/>
      <c r="Y55" s="168"/>
      <c r="Z55" s="168"/>
      <c r="AA55" s="168"/>
      <c r="AB55" s="168"/>
      <c r="AC55" s="168"/>
    </row>
    <row r="56" spans="10:29" x14ac:dyDescent="0.25">
      <c r="J56" s="168"/>
      <c r="K56" s="168"/>
      <c r="L56" s="168"/>
      <c r="M56" s="168"/>
      <c r="P56" s="168"/>
      <c r="Q56" s="168"/>
      <c r="X56" s="168"/>
      <c r="Y56" s="168"/>
      <c r="Z56" s="168"/>
      <c r="AA56" s="168"/>
      <c r="AB56" s="168"/>
      <c r="AC56" s="168"/>
    </row>
    <row r="57" spans="10:29" x14ac:dyDescent="0.25">
      <c r="J57" s="168"/>
      <c r="K57" s="168"/>
      <c r="L57" s="168"/>
      <c r="M57" s="168"/>
      <c r="P57" s="168"/>
      <c r="Q57" s="168"/>
      <c r="X57" s="168"/>
      <c r="Y57" s="168"/>
      <c r="Z57" s="168"/>
      <c r="AA57" s="168"/>
      <c r="AB57" s="168"/>
      <c r="AC57" s="168"/>
    </row>
    <row r="58" spans="10:29" x14ac:dyDescent="0.25">
      <c r="J58" s="168"/>
      <c r="K58" s="168"/>
      <c r="L58" s="168"/>
      <c r="M58" s="168"/>
      <c r="P58" s="168"/>
      <c r="Q58" s="168"/>
      <c r="X58" s="168"/>
      <c r="Y58" s="168"/>
      <c r="Z58" s="168"/>
      <c r="AA58" s="168"/>
      <c r="AB58" s="168"/>
      <c r="AC58" s="168"/>
    </row>
    <row r="59" spans="10:29" x14ac:dyDescent="0.25">
      <c r="J59" s="168"/>
      <c r="K59" s="168"/>
      <c r="L59" s="168"/>
      <c r="M59" s="168"/>
      <c r="P59" s="168"/>
      <c r="Q59" s="168"/>
      <c r="X59" s="168"/>
      <c r="Y59" s="168"/>
      <c r="Z59" s="168"/>
      <c r="AA59" s="168"/>
      <c r="AB59" s="168"/>
      <c r="AC59" s="168"/>
    </row>
    <row r="60" spans="10:29" x14ac:dyDescent="0.25">
      <c r="J60" s="168"/>
      <c r="K60" s="168"/>
      <c r="L60" s="168"/>
      <c r="M60" s="168"/>
      <c r="P60" s="168"/>
      <c r="Q60" s="168"/>
      <c r="X60" s="168"/>
      <c r="Y60" s="168"/>
      <c r="Z60" s="168"/>
      <c r="AA60" s="168"/>
      <c r="AB60" s="168"/>
      <c r="AC60" s="168"/>
    </row>
    <row r="61" spans="10:29" x14ac:dyDescent="0.25">
      <c r="J61" s="168"/>
      <c r="K61" s="168"/>
      <c r="L61" s="168"/>
      <c r="M61" s="168"/>
      <c r="P61" s="168"/>
      <c r="Q61" s="168"/>
      <c r="X61" s="168"/>
      <c r="Y61" s="168"/>
      <c r="Z61" s="168"/>
      <c r="AA61" s="168"/>
      <c r="AB61" s="168"/>
      <c r="AC61" s="168"/>
    </row>
    <row r="62" spans="10:29" x14ac:dyDescent="0.25">
      <c r="J62" s="168"/>
      <c r="K62" s="168"/>
      <c r="L62" s="168"/>
      <c r="M62" s="168"/>
      <c r="P62" s="168"/>
      <c r="Q62" s="168"/>
      <c r="X62" s="168"/>
      <c r="Y62" s="168"/>
      <c r="Z62" s="168"/>
      <c r="AA62" s="168"/>
      <c r="AB62" s="168"/>
      <c r="AC62" s="168"/>
    </row>
    <row r="63" spans="10:29" x14ac:dyDescent="0.25">
      <c r="J63" s="168"/>
      <c r="K63" s="168"/>
      <c r="L63" s="168"/>
      <c r="M63" s="168"/>
      <c r="P63" s="168"/>
      <c r="Q63" s="168"/>
      <c r="X63" s="168"/>
      <c r="Y63" s="168"/>
      <c r="Z63" s="168"/>
      <c r="AA63" s="168"/>
      <c r="AB63" s="168"/>
      <c r="AC63" s="168"/>
    </row>
    <row r="64" spans="10:29" x14ac:dyDescent="0.25">
      <c r="J64" s="168"/>
      <c r="K64" s="168"/>
      <c r="L64" s="168"/>
      <c r="M64" s="168"/>
      <c r="P64" s="168"/>
      <c r="Q64" s="168"/>
      <c r="X64" s="168"/>
      <c r="Y64" s="168"/>
      <c r="Z64" s="168"/>
      <c r="AA64" s="168"/>
      <c r="AB64" s="168"/>
      <c r="AC64" s="168"/>
    </row>
    <row r="65" spans="10:29" x14ac:dyDescent="0.25">
      <c r="J65" s="168"/>
      <c r="K65" s="168"/>
      <c r="L65" s="168"/>
      <c r="M65" s="168"/>
      <c r="P65" s="168"/>
      <c r="Q65" s="168"/>
      <c r="X65" s="168"/>
      <c r="Y65" s="168"/>
      <c r="Z65" s="168"/>
      <c r="AA65" s="168"/>
      <c r="AB65" s="168"/>
      <c r="AC65" s="168"/>
    </row>
    <row r="66" spans="10:29" x14ac:dyDescent="0.25">
      <c r="J66" s="168"/>
      <c r="K66" s="168"/>
      <c r="L66" s="168"/>
      <c r="M66" s="168"/>
      <c r="P66" s="168"/>
      <c r="Q66" s="168"/>
      <c r="X66" s="168"/>
      <c r="Y66" s="168"/>
      <c r="Z66" s="168"/>
      <c r="AA66" s="168"/>
      <c r="AB66" s="168"/>
      <c r="AC66" s="168"/>
    </row>
    <row r="67" spans="10:29" x14ac:dyDescent="0.25">
      <c r="J67" s="168"/>
      <c r="K67" s="168"/>
      <c r="L67" s="168"/>
      <c r="M67" s="168"/>
      <c r="P67" s="168"/>
      <c r="Q67" s="168"/>
      <c r="X67" s="168"/>
      <c r="Y67" s="168"/>
      <c r="Z67" s="168"/>
      <c r="AA67" s="168"/>
      <c r="AB67" s="168"/>
      <c r="AC67" s="168"/>
    </row>
    <row r="68" spans="10:29" x14ac:dyDescent="0.25">
      <c r="J68" s="168"/>
      <c r="K68" s="168"/>
      <c r="L68" s="168"/>
      <c r="M68" s="168"/>
      <c r="P68" s="168"/>
      <c r="Q68" s="168"/>
      <c r="X68" s="168"/>
      <c r="Y68" s="168"/>
      <c r="Z68" s="168"/>
      <c r="AA68" s="168"/>
      <c r="AB68" s="168"/>
      <c r="AC68" s="168"/>
    </row>
    <row r="69" spans="10:29" x14ac:dyDescent="0.25">
      <c r="J69" s="168"/>
      <c r="K69" s="168"/>
      <c r="L69" s="168"/>
      <c r="M69" s="168"/>
      <c r="P69" s="168"/>
      <c r="Q69" s="168"/>
      <c r="X69" s="168"/>
      <c r="Y69" s="168"/>
      <c r="Z69" s="168"/>
      <c r="AA69" s="168"/>
      <c r="AB69" s="168"/>
      <c r="AC69" s="168"/>
    </row>
    <row r="70" spans="10:29" x14ac:dyDescent="0.25">
      <c r="J70" s="168"/>
      <c r="K70" s="168"/>
      <c r="L70" s="168"/>
      <c r="M70" s="168"/>
      <c r="P70" s="168"/>
      <c r="Q70" s="168"/>
      <c r="X70" s="168"/>
      <c r="Y70" s="168"/>
      <c r="Z70" s="168"/>
      <c r="AA70" s="168"/>
      <c r="AB70" s="168"/>
      <c r="AC70" s="168"/>
    </row>
    <row r="71" spans="10:29" x14ac:dyDescent="0.25">
      <c r="J71" s="168"/>
      <c r="K71" s="168"/>
      <c r="L71" s="168"/>
      <c r="M71" s="168"/>
      <c r="P71" s="168"/>
      <c r="Q71" s="168"/>
      <c r="X71" s="168"/>
      <c r="Y71" s="168"/>
      <c r="Z71" s="168"/>
      <c r="AA71" s="168"/>
      <c r="AB71" s="168"/>
      <c r="AC71" s="168"/>
    </row>
    <row r="72" spans="10:29" x14ac:dyDescent="0.25">
      <c r="J72" s="168"/>
      <c r="K72" s="168"/>
      <c r="L72" s="168"/>
      <c r="M72" s="168"/>
      <c r="P72" s="168"/>
      <c r="Q72" s="168"/>
      <c r="X72" s="168"/>
      <c r="Y72" s="168"/>
      <c r="Z72" s="168"/>
      <c r="AA72" s="168"/>
      <c r="AB72" s="168"/>
      <c r="AC72" s="168"/>
    </row>
    <row r="73" spans="10:29" x14ac:dyDescent="0.25">
      <c r="J73" s="168"/>
      <c r="K73" s="168"/>
      <c r="L73" s="168"/>
      <c r="M73" s="168"/>
      <c r="P73" s="168"/>
      <c r="Q73" s="168"/>
      <c r="X73" s="168"/>
      <c r="Y73" s="168"/>
      <c r="Z73" s="168"/>
      <c r="AA73" s="168"/>
      <c r="AB73" s="168"/>
      <c r="AC73" s="168"/>
    </row>
    <row r="74" spans="10:29" x14ac:dyDescent="0.25">
      <c r="J74" s="168"/>
      <c r="K74" s="168"/>
      <c r="L74" s="168"/>
      <c r="M74" s="168"/>
      <c r="P74" s="168"/>
      <c r="Q74" s="168"/>
      <c r="X74" s="168"/>
      <c r="Y74" s="168"/>
      <c r="Z74" s="168"/>
      <c r="AA74" s="168"/>
      <c r="AB74" s="168"/>
      <c r="AC74" s="168"/>
    </row>
    <row r="75" spans="10:29" x14ac:dyDescent="0.25">
      <c r="J75" s="168"/>
      <c r="K75" s="168"/>
      <c r="L75" s="168"/>
      <c r="M75" s="168"/>
      <c r="P75" s="168"/>
      <c r="Q75" s="168"/>
      <c r="X75" s="168"/>
      <c r="Y75" s="168"/>
      <c r="Z75" s="168"/>
      <c r="AA75" s="168"/>
      <c r="AB75" s="168"/>
      <c r="AC75" s="168"/>
    </row>
    <row r="76" spans="10:29" x14ac:dyDescent="0.25">
      <c r="J76" s="168"/>
      <c r="K76" s="168"/>
      <c r="L76" s="168"/>
      <c r="M76" s="168"/>
      <c r="P76" s="168"/>
      <c r="Q76" s="168"/>
      <c r="X76" s="168"/>
      <c r="Y76" s="168"/>
      <c r="Z76" s="168"/>
      <c r="AA76" s="168"/>
      <c r="AB76" s="168"/>
      <c r="AC76" s="168"/>
    </row>
    <row r="77" spans="10:29" x14ac:dyDescent="0.25">
      <c r="J77" s="168"/>
      <c r="K77" s="168"/>
      <c r="L77" s="168"/>
      <c r="M77" s="168"/>
      <c r="P77" s="168"/>
      <c r="Q77" s="168"/>
      <c r="X77" s="168"/>
      <c r="Y77" s="168"/>
      <c r="Z77" s="168"/>
      <c r="AA77" s="168"/>
      <c r="AB77" s="168"/>
      <c r="AC77" s="168"/>
    </row>
    <row r="78" spans="10:29" x14ac:dyDescent="0.25">
      <c r="J78" s="168"/>
      <c r="K78" s="168"/>
      <c r="L78" s="168"/>
      <c r="M78" s="168"/>
      <c r="P78" s="168"/>
      <c r="Q78" s="168"/>
      <c r="X78" s="168"/>
      <c r="Y78" s="168"/>
      <c r="Z78" s="168"/>
      <c r="AA78" s="168"/>
      <c r="AB78" s="168"/>
      <c r="AC78" s="168"/>
    </row>
    <row r="79" spans="10:29" x14ac:dyDescent="0.25">
      <c r="J79" s="168"/>
      <c r="K79" s="168"/>
      <c r="L79" s="168"/>
      <c r="M79" s="168"/>
      <c r="P79" s="168"/>
      <c r="Q79" s="168"/>
      <c r="X79" s="168"/>
      <c r="Y79" s="168"/>
      <c r="Z79" s="168"/>
      <c r="AA79" s="168"/>
      <c r="AB79" s="168"/>
      <c r="AC79" s="168"/>
    </row>
    <row r="80" spans="10:29" x14ac:dyDescent="0.25">
      <c r="J80" s="168"/>
      <c r="K80" s="168"/>
      <c r="L80" s="168"/>
      <c r="M80" s="168"/>
      <c r="P80" s="168"/>
      <c r="Q80" s="168"/>
      <c r="X80" s="168"/>
      <c r="Y80" s="168"/>
      <c r="Z80" s="168"/>
      <c r="AA80" s="168"/>
      <c r="AB80" s="168"/>
      <c r="AC80" s="168"/>
    </row>
    <row r="81" spans="10:29" x14ac:dyDescent="0.25">
      <c r="J81" s="168"/>
      <c r="K81" s="168"/>
      <c r="L81" s="168"/>
      <c r="M81" s="168"/>
      <c r="P81" s="168"/>
      <c r="Q81" s="168"/>
      <c r="X81" s="168"/>
      <c r="Y81" s="168"/>
      <c r="Z81" s="168"/>
      <c r="AA81" s="168"/>
      <c r="AB81" s="168"/>
      <c r="AC81" s="168"/>
    </row>
    <row r="82" spans="10:29" x14ac:dyDescent="0.25">
      <c r="J82" s="168"/>
      <c r="K82" s="168"/>
      <c r="L82" s="168"/>
      <c r="M82" s="168"/>
      <c r="P82" s="168"/>
      <c r="Q82" s="168"/>
      <c r="X82" s="168"/>
      <c r="Y82" s="168"/>
      <c r="Z82" s="168"/>
      <c r="AA82" s="168"/>
      <c r="AB82" s="168"/>
      <c r="AC82" s="168"/>
    </row>
    <row r="83" spans="10:29" x14ac:dyDescent="0.25">
      <c r="J83" s="168"/>
      <c r="K83" s="168"/>
      <c r="L83" s="168"/>
      <c r="M83" s="168"/>
      <c r="P83" s="168"/>
      <c r="Q83" s="168"/>
      <c r="X83" s="168"/>
      <c r="Y83" s="168"/>
      <c r="Z83" s="168"/>
      <c r="AA83" s="168"/>
      <c r="AB83" s="168"/>
      <c r="AC83" s="168"/>
    </row>
    <row r="84" spans="10:29" x14ac:dyDescent="0.25">
      <c r="J84" s="168"/>
      <c r="K84" s="168"/>
      <c r="L84" s="168"/>
      <c r="M84" s="168"/>
      <c r="P84" s="168"/>
      <c r="Q84" s="168"/>
      <c r="X84" s="168"/>
      <c r="Y84" s="168"/>
      <c r="Z84" s="168"/>
      <c r="AA84" s="168"/>
      <c r="AB84" s="168"/>
      <c r="AC84" s="168"/>
    </row>
    <row r="85" spans="10:29" x14ac:dyDescent="0.25">
      <c r="J85" s="168"/>
      <c r="K85" s="168"/>
      <c r="L85" s="168"/>
      <c r="M85" s="168"/>
      <c r="P85" s="168"/>
      <c r="Q85" s="168"/>
      <c r="X85" s="168"/>
      <c r="Y85" s="168"/>
      <c r="Z85" s="168"/>
      <c r="AA85" s="168"/>
      <c r="AB85" s="168"/>
      <c r="AC85" s="168"/>
    </row>
    <row r="86" spans="10:29" x14ac:dyDescent="0.25">
      <c r="J86" s="168"/>
      <c r="K86" s="168"/>
      <c r="L86" s="168"/>
      <c r="M86" s="168"/>
      <c r="P86" s="168"/>
      <c r="Q86" s="168"/>
      <c r="X86" s="168"/>
      <c r="Y86" s="168"/>
      <c r="Z86" s="168"/>
      <c r="AA86" s="168"/>
      <c r="AB86" s="168"/>
      <c r="AC86" s="168"/>
    </row>
    <row r="87" spans="10:29" x14ac:dyDescent="0.25">
      <c r="J87" s="168"/>
      <c r="K87" s="168"/>
      <c r="L87" s="168"/>
      <c r="M87" s="168"/>
      <c r="P87" s="168"/>
      <c r="Q87" s="168"/>
      <c r="X87" s="168"/>
      <c r="Y87" s="168"/>
      <c r="Z87" s="168"/>
      <c r="AA87" s="168"/>
      <c r="AB87" s="168"/>
      <c r="AC87" s="168"/>
    </row>
    <row r="88" spans="10:29" x14ac:dyDescent="0.25">
      <c r="J88" s="168"/>
      <c r="K88" s="168"/>
      <c r="L88" s="168"/>
      <c r="M88" s="168"/>
      <c r="P88" s="168"/>
      <c r="Q88" s="168"/>
      <c r="X88" s="168"/>
      <c r="Y88" s="168"/>
      <c r="Z88" s="168"/>
      <c r="AA88" s="168"/>
      <c r="AB88" s="168"/>
      <c r="AC88" s="168"/>
    </row>
    <row r="89" spans="10:29" x14ac:dyDescent="0.25">
      <c r="J89" s="168"/>
      <c r="K89" s="168"/>
      <c r="L89" s="168"/>
      <c r="M89" s="168"/>
      <c r="P89" s="168"/>
      <c r="Q89" s="168"/>
      <c r="X89" s="168"/>
      <c r="Y89" s="168"/>
      <c r="Z89" s="168"/>
      <c r="AA89" s="168"/>
      <c r="AB89" s="168"/>
      <c r="AC89" s="168"/>
    </row>
    <row r="90" spans="10:29" x14ac:dyDescent="0.25">
      <c r="J90" s="168"/>
      <c r="K90" s="168"/>
      <c r="L90" s="168"/>
      <c r="M90" s="168"/>
      <c r="P90" s="168"/>
      <c r="Q90" s="168"/>
      <c r="X90" s="168"/>
      <c r="Y90" s="168"/>
      <c r="Z90" s="168"/>
      <c r="AA90" s="168"/>
      <c r="AB90" s="168"/>
      <c r="AC90" s="168"/>
    </row>
    <row r="91" spans="10:29" x14ac:dyDescent="0.25">
      <c r="J91" s="168"/>
      <c r="K91" s="168"/>
      <c r="L91" s="168"/>
      <c r="M91" s="168"/>
      <c r="P91" s="168"/>
      <c r="Q91" s="168"/>
      <c r="X91" s="168"/>
      <c r="Y91" s="168"/>
      <c r="Z91" s="168"/>
      <c r="AA91" s="168"/>
      <c r="AB91" s="168"/>
      <c r="AC91" s="168"/>
    </row>
    <row r="92" spans="10:29" x14ac:dyDescent="0.25">
      <c r="J92" s="168"/>
      <c r="K92" s="168"/>
      <c r="L92" s="168"/>
      <c r="M92" s="168"/>
      <c r="P92" s="168"/>
      <c r="Q92" s="168"/>
      <c r="X92" s="168"/>
      <c r="Y92" s="168"/>
      <c r="Z92" s="168"/>
      <c r="AA92" s="168"/>
      <c r="AB92" s="168"/>
      <c r="AC92" s="168"/>
    </row>
    <row r="93" spans="10:29" x14ac:dyDescent="0.25">
      <c r="J93" s="168"/>
      <c r="K93" s="168"/>
      <c r="L93" s="168"/>
      <c r="M93" s="168"/>
      <c r="P93" s="168"/>
      <c r="Q93" s="168"/>
      <c r="X93" s="168"/>
      <c r="Y93" s="168"/>
      <c r="Z93" s="168"/>
      <c r="AA93" s="168"/>
      <c r="AB93" s="168"/>
      <c r="AC93" s="168"/>
    </row>
    <row r="94" spans="10:29" x14ac:dyDescent="0.25">
      <c r="J94" s="168"/>
      <c r="K94" s="168"/>
      <c r="L94" s="168"/>
      <c r="M94" s="168"/>
      <c r="P94" s="168"/>
      <c r="Q94" s="168"/>
      <c r="X94" s="168"/>
      <c r="Y94" s="168"/>
      <c r="Z94" s="168"/>
      <c r="AA94" s="168"/>
      <c r="AB94" s="168"/>
      <c r="AC94" s="168"/>
    </row>
    <row r="95" spans="10:29" x14ac:dyDescent="0.25">
      <c r="J95" s="168"/>
      <c r="K95" s="168"/>
      <c r="L95" s="168"/>
      <c r="M95" s="168"/>
      <c r="P95" s="168"/>
      <c r="Q95" s="168"/>
      <c r="X95" s="168"/>
      <c r="Y95" s="168"/>
      <c r="Z95" s="168"/>
      <c r="AA95" s="168"/>
      <c r="AB95" s="168"/>
      <c r="AC95" s="168"/>
    </row>
    <row r="96" spans="10:29" x14ac:dyDescent="0.25">
      <c r="J96" s="168"/>
      <c r="K96" s="168"/>
      <c r="L96" s="168"/>
      <c r="M96" s="168"/>
      <c r="P96" s="168"/>
      <c r="Q96" s="168"/>
      <c r="X96" s="168"/>
      <c r="Y96" s="168"/>
      <c r="Z96" s="168"/>
      <c r="AA96" s="168"/>
      <c r="AB96" s="168"/>
      <c r="AC96" s="168"/>
    </row>
    <row r="97" spans="10:29" x14ac:dyDescent="0.25">
      <c r="J97" s="168"/>
      <c r="K97" s="168"/>
      <c r="L97" s="168"/>
      <c r="M97" s="168"/>
      <c r="P97" s="168"/>
      <c r="Q97" s="168"/>
      <c r="X97" s="168"/>
      <c r="Y97" s="168"/>
      <c r="Z97" s="168"/>
      <c r="AA97" s="168"/>
      <c r="AB97" s="168"/>
      <c r="AC97" s="168"/>
    </row>
    <row r="98" spans="10:29" x14ac:dyDescent="0.25">
      <c r="J98" s="168"/>
      <c r="K98" s="168"/>
      <c r="L98" s="168"/>
      <c r="M98" s="168"/>
      <c r="P98" s="168"/>
      <c r="Q98" s="168"/>
      <c r="X98" s="168"/>
      <c r="Y98" s="168"/>
      <c r="Z98" s="168"/>
      <c r="AA98" s="168"/>
      <c r="AB98" s="168"/>
      <c r="AC98" s="168"/>
    </row>
    <row r="99" spans="10:29" x14ac:dyDescent="0.25">
      <c r="J99" s="168"/>
      <c r="K99" s="168"/>
      <c r="L99" s="168"/>
      <c r="M99" s="168"/>
      <c r="P99" s="168"/>
      <c r="Q99" s="168"/>
      <c r="X99" s="168"/>
      <c r="Y99" s="168"/>
      <c r="Z99" s="168"/>
      <c r="AA99" s="168"/>
      <c r="AB99" s="168"/>
      <c r="AC99" s="168"/>
    </row>
    <row r="100" spans="10:29" x14ac:dyDescent="0.25">
      <c r="J100" s="168"/>
      <c r="K100" s="168"/>
      <c r="L100" s="168"/>
      <c r="M100" s="168"/>
      <c r="P100" s="168"/>
      <c r="Q100" s="168"/>
      <c r="X100" s="168"/>
      <c r="Y100" s="168"/>
      <c r="Z100" s="168"/>
      <c r="AA100" s="168"/>
      <c r="AB100" s="168"/>
      <c r="AC100" s="168"/>
    </row>
    <row r="101" spans="10:29" x14ac:dyDescent="0.25">
      <c r="J101" s="168"/>
      <c r="K101" s="168"/>
      <c r="L101" s="168"/>
      <c r="M101" s="168"/>
      <c r="P101" s="168"/>
      <c r="Q101" s="168"/>
      <c r="X101" s="168"/>
      <c r="Y101" s="168"/>
      <c r="Z101" s="168"/>
      <c r="AA101" s="168"/>
      <c r="AB101" s="168"/>
      <c r="AC101" s="168"/>
    </row>
    <row r="102" spans="10:29" x14ac:dyDescent="0.25">
      <c r="J102" s="168"/>
      <c r="K102" s="168"/>
      <c r="L102" s="168"/>
      <c r="M102" s="168"/>
      <c r="P102" s="168"/>
      <c r="Q102" s="168"/>
      <c r="X102" s="168"/>
      <c r="Y102" s="168"/>
      <c r="Z102" s="168"/>
      <c r="AA102" s="168"/>
      <c r="AB102" s="168"/>
      <c r="AC102" s="168"/>
    </row>
    <row r="103" spans="10:29" x14ac:dyDescent="0.25">
      <c r="J103" s="168"/>
      <c r="K103" s="168"/>
      <c r="L103" s="168"/>
      <c r="M103" s="168"/>
      <c r="P103" s="168"/>
      <c r="Q103" s="168"/>
      <c r="X103" s="168"/>
      <c r="Y103" s="168"/>
      <c r="Z103" s="168"/>
      <c r="AA103" s="168"/>
      <c r="AB103" s="168"/>
      <c r="AC103" s="168"/>
    </row>
    <row r="104" spans="10:29" x14ac:dyDescent="0.25">
      <c r="J104" s="168"/>
      <c r="K104" s="168"/>
      <c r="L104" s="168"/>
      <c r="M104" s="168"/>
      <c r="P104" s="168"/>
      <c r="Q104" s="168"/>
      <c r="X104" s="168"/>
      <c r="Y104" s="168"/>
      <c r="Z104" s="168"/>
      <c r="AA104" s="168"/>
      <c r="AB104" s="168"/>
      <c r="AC104" s="168"/>
    </row>
    <row r="105" spans="10:29" x14ac:dyDescent="0.25">
      <c r="J105" s="168"/>
      <c r="K105" s="168"/>
      <c r="L105" s="168"/>
      <c r="M105" s="168"/>
      <c r="P105" s="168"/>
      <c r="Q105" s="168"/>
      <c r="X105" s="168"/>
      <c r="Y105" s="168"/>
      <c r="Z105" s="168"/>
      <c r="AA105" s="168"/>
      <c r="AB105" s="168"/>
      <c r="AC105" s="168"/>
    </row>
    <row r="106" spans="10:29" x14ac:dyDescent="0.25">
      <c r="J106" s="168"/>
      <c r="K106" s="168"/>
      <c r="L106" s="168"/>
      <c r="M106" s="168"/>
      <c r="P106" s="168"/>
      <c r="Q106" s="168"/>
      <c r="X106" s="168"/>
      <c r="Y106" s="168"/>
      <c r="Z106" s="168"/>
      <c r="AA106" s="168"/>
      <c r="AB106" s="168"/>
      <c r="AC106" s="168"/>
    </row>
    <row r="107" spans="10:29" x14ac:dyDescent="0.25">
      <c r="J107" s="168"/>
      <c r="K107" s="168"/>
      <c r="L107" s="168"/>
      <c r="M107" s="168"/>
      <c r="P107" s="168"/>
      <c r="Q107" s="168"/>
      <c r="X107" s="168"/>
      <c r="Y107" s="168"/>
      <c r="Z107" s="168"/>
      <c r="AA107" s="168"/>
      <c r="AB107" s="168"/>
      <c r="AC107" s="168"/>
    </row>
    <row r="108" spans="10:29" x14ac:dyDescent="0.25">
      <c r="J108" s="168"/>
      <c r="K108" s="168"/>
      <c r="L108" s="168"/>
      <c r="M108" s="168"/>
      <c r="P108" s="168"/>
      <c r="Q108" s="168"/>
      <c r="X108" s="168"/>
      <c r="Y108" s="168"/>
      <c r="Z108" s="168"/>
      <c r="AA108" s="168"/>
      <c r="AB108" s="168"/>
      <c r="AC108" s="168"/>
    </row>
    <row r="109" spans="10:29" x14ac:dyDescent="0.25">
      <c r="J109" s="168"/>
      <c r="K109" s="168"/>
      <c r="L109" s="168"/>
      <c r="M109" s="168"/>
      <c r="P109" s="168"/>
      <c r="Q109" s="168"/>
      <c r="X109" s="168"/>
      <c r="Y109" s="168"/>
      <c r="Z109" s="168"/>
      <c r="AA109" s="168"/>
      <c r="AB109" s="168"/>
      <c r="AC109" s="168"/>
    </row>
    <row r="110" spans="10:29" x14ac:dyDescent="0.25">
      <c r="J110" s="168"/>
      <c r="K110" s="168"/>
      <c r="L110" s="168"/>
      <c r="M110" s="168"/>
      <c r="P110" s="168"/>
      <c r="Q110" s="168"/>
      <c r="X110" s="168"/>
      <c r="Y110" s="168"/>
      <c r="Z110" s="168"/>
      <c r="AA110" s="168"/>
      <c r="AB110" s="168"/>
      <c r="AC110" s="168"/>
    </row>
    <row r="111" spans="10:29" x14ac:dyDescent="0.25">
      <c r="J111" s="168"/>
      <c r="K111" s="168"/>
      <c r="L111" s="168"/>
      <c r="M111" s="168"/>
      <c r="P111" s="168"/>
      <c r="Q111" s="168"/>
      <c r="X111" s="168"/>
      <c r="Y111" s="168"/>
      <c r="Z111" s="168"/>
      <c r="AA111" s="168"/>
      <c r="AB111" s="168"/>
      <c r="AC111" s="168"/>
    </row>
    <row r="112" spans="10:29" x14ac:dyDescent="0.25">
      <c r="J112" s="168"/>
      <c r="K112" s="168"/>
      <c r="L112" s="168"/>
      <c r="M112" s="168"/>
      <c r="P112" s="168"/>
      <c r="Q112" s="168"/>
      <c r="X112" s="168"/>
      <c r="Y112" s="168"/>
      <c r="Z112" s="168"/>
      <c r="AA112" s="168"/>
      <c r="AB112" s="168"/>
      <c r="AC112" s="168"/>
    </row>
    <row r="113" spans="10:29" x14ac:dyDescent="0.25">
      <c r="J113" s="168"/>
      <c r="K113" s="168"/>
      <c r="L113" s="168"/>
      <c r="M113" s="168"/>
      <c r="P113" s="168"/>
      <c r="Q113" s="168"/>
      <c r="X113" s="168"/>
      <c r="Y113" s="168"/>
      <c r="Z113" s="168"/>
      <c r="AA113" s="168"/>
      <c r="AB113" s="168"/>
      <c r="AC113" s="168"/>
    </row>
    <row r="114" spans="10:29" x14ac:dyDescent="0.25">
      <c r="J114" s="168"/>
      <c r="K114" s="168"/>
      <c r="L114" s="168"/>
      <c r="M114" s="168"/>
      <c r="P114" s="168"/>
      <c r="Q114" s="168"/>
      <c r="X114" s="168"/>
      <c r="Y114" s="168"/>
      <c r="Z114" s="168"/>
      <c r="AA114" s="168"/>
      <c r="AB114" s="168"/>
      <c r="AC114" s="168"/>
    </row>
    <row r="115" spans="10:29" x14ac:dyDescent="0.25">
      <c r="J115" s="168"/>
      <c r="K115" s="168"/>
      <c r="L115" s="168"/>
      <c r="M115" s="168"/>
      <c r="P115" s="168"/>
      <c r="Q115" s="168"/>
      <c r="X115" s="168"/>
      <c r="Y115" s="168"/>
      <c r="Z115" s="168"/>
      <c r="AA115" s="168"/>
      <c r="AB115" s="168"/>
      <c r="AC115" s="168"/>
    </row>
    <row r="116" spans="10:29" x14ac:dyDescent="0.25">
      <c r="J116" s="168"/>
      <c r="K116" s="168"/>
      <c r="L116" s="168"/>
      <c r="M116" s="168"/>
      <c r="P116" s="168"/>
      <c r="Q116" s="168"/>
      <c r="X116" s="168"/>
      <c r="Y116" s="168"/>
      <c r="Z116" s="168"/>
      <c r="AA116" s="168"/>
      <c r="AB116" s="168"/>
      <c r="AC116" s="168"/>
    </row>
    <row r="117" spans="10:29" x14ac:dyDescent="0.25">
      <c r="J117" s="168"/>
      <c r="K117" s="168"/>
      <c r="L117" s="168"/>
      <c r="M117" s="168"/>
      <c r="P117" s="168"/>
      <c r="Q117" s="168"/>
      <c r="X117" s="168"/>
      <c r="Y117" s="168"/>
      <c r="Z117" s="168"/>
      <c r="AA117" s="168"/>
      <c r="AB117" s="168"/>
      <c r="AC117" s="168"/>
    </row>
    <row r="118" spans="10:29" x14ac:dyDescent="0.25">
      <c r="J118" s="168"/>
      <c r="K118" s="168"/>
      <c r="L118" s="168"/>
      <c r="M118" s="168"/>
      <c r="P118" s="168"/>
      <c r="Q118" s="168"/>
      <c r="X118" s="168"/>
      <c r="Y118" s="168"/>
      <c r="Z118" s="168"/>
      <c r="AA118" s="168"/>
      <c r="AB118" s="168"/>
      <c r="AC118" s="168"/>
    </row>
    <row r="119" spans="10:29" x14ac:dyDescent="0.25">
      <c r="J119" s="168"/>
      <c r="K119" s="168"/>
      <c r="L119" s="168"/>
      <c r="M119" s="168"/>
      <c r="P119" s="168"/>
      <c r="Q119" s="168"/>
      <c r="X119" s="168"/>
      <c r="Y119" s="168"/>
      <c r="Z119" s="168"/>
      <c r="AA119" s="168"/>
      <c r="AB119" s="168"/>
      <c r="AC119" s="168"/>
    </row>
    <row r="120" spans="10:29" x14ac:dyDescent="0.25">
      <c r="J120" s="168"/>
      <c r="K120" s="168"/>
      <c r="L120" s="168"/>
      <c r="M120" s="168"/>
      <c r="P120" s="168"/>
      <c r="Q120" s="168"/>
      <c r="X120" s="168"/>
      <c r="Y120" s="168"/>
      <c r="Z120" s="168"/>
      <c r="AA120" s="168"/>
      <c r="AB120" s="168"/>
      <c r="AC120" s="168"/>
    </row>
    <row r="121" spans="10:29" x14ac:dyDescent="0.25">
      <c r="J121" s="168"/>
      <c r="K121" s="168"/>
      <c r="L121" s="168"/>
      <c r="M121" s="168"/>
      <c r="P121" s="168"/>
      <c r="Q121" s="168"/>
      <c r="X121" s="168"/>
      <c r="Y121" s="168"/>
      <c r="Z121" s="168"/>
      <c r="AA121" s="168"/>
      <c r="AB121" s="168"/>
      <c r="AC121" s="168"/>
    </row>
    <row r="122" spans="10:29" x14ac:dyDescent="0.25">
      <c r="J122" s="168"/>
      <c r="K122" s="168"/>
      <c r="L122" s="168"/>
      <c r="M122" s="168"/>
      <c r="P122" s="168"/>
      <c r="Q122" s="168"/>
      <c r="X122" s="168"/>
      <c r="Y122" s="168"/>
      <c r="Z122" s="168"/>
      <c r="AA122" s="168"/>
      <c r="AB122" s="168"/>
      <c r="AC122" s="168"/>
    </row>
    <row r="123" spans="10:29" x14ac:dyDescent="0.25">
      <c r="J123" s="168"/>
      <c r="K123" s="168"/>
      <c r="L123" s="168"/>
      <c r="M123" s="168"/>
      <c r="P123" s="168"/>
      <c r="Q123" s="168"/>
      <c r="X123" s="168"/>
      <c r="Y123" s="168"/>
      <c r="Z123" s="168"/>
      <c r="AA123" s="168"/>
      <c r="AB123" s="168"/>
      <c r="AC123" s="168"/>
    </row>
    <row r="124" spans="10:29" x14ac:dyDescent="0.25">
      <c r="J124" s="168"/>
      <c r="K124" s="168"/>
      <c r="L124" s="168"/>
      <c r="M124" s="168"/>
      <c r="P124" s="168"/>
      <c r="Q124" s="168"/>
      <c r="X124" s="168"/>
      <c r="Y124" s="168"/>
      <c r="Z124" s="168"/>
      <c r="AA124" s="168"/>
      <c r="AB124" s="168"/>
      <c r="AC124" s="168"/>
    </row>
    <row r="125" spans="10:29" x14ac:dyDescent="0.25">
      <c r="J125" s="168"/>
      <c r="K125" s="168"/>
      <c r="L125" s="168"/>
      <c r="M125" s="168"/>
      <c r="P125" s="168"/>
      <c r="Q125" s="168"/>
      <c r="X125" s="168"/>
      <c r="Y125" s="168"/>
      <c r="Z125" s="168"/>
      <c r="AA125" s="168"/>
      <c r="AB125" s="168"/>
      <c r="AC125" s="168"/>
    </row>
    <row r="126" spans="10:29" x14ac:dyDescent="0.25">
      <c r="J126" s="168"/>
      <c r="K126" s="168"/>
      <c r="L126" s="168"/>
      <c r="M126" s="168"/>
      <c r="P126" s="168"/>
      <c r="Q126" s="168"/>
      <c r="X126" s="168"/>
      <c r="Y126" s="168"/>
      <c r="Z126" s="168"/>
      <c r="AA126" s="168"/>
      <c r="AB126" s="168"/>
      <c r="AC126" s="168"/>
    </row>
    <row r="127" spans="10:29" x14ac:dyDescent="0.25">
      <c r="J127" s="168"/>
      <c r="K127" s="168"/>
      <c r="L127" s="168"/>
      <c r="M127" s="168"/>
      <c r="P127" s="168"/>
      <c r="Q127" s="168"/>
      <c r="X127" s="168"/>
      <c r="Y127" s="168"/>
      <c r="Z127" s="168"/>
      <c r="AA127" s="168"/>
      <c r="AB127" s="168"/>
      <c r="AC127" s="168"/>
    </row>
    <row r="128" spans="10:29" x14ac:dyDescent="0.25">
      <c r="J128" s="168"/>
      <c r="K128" s="168"/>
      <c r="L128" s="168"/>
      <c r="M128" s="168"/>
      <c r="P128" s="168"/>
      <c r="Q128" s="168"/>
      <c r="X128" s="168"/>
      <c r="Y128" s="168"/>
      <c r="Z128" s="168"/>
      <c r="AA128" s="168"/>
      <c r="AB128" s="168"/>
      <c r="AC128" s="168"/>
    </row>
    <row r="129" spans="10:29" x14ac:dyDescent="0.25">
      <c r="J129" s="168"/>
      <c r="K129" s="168"/>
      <c r="L129" s="168"/>
      <c r="M129" s="168"/>
      <c r="P129" s="168"/>
      <c r="Q129" s="168"/>
      <c r="X129" s="168"/>
      <c r="Y129" s="168"/>
      <c r="Z129" s="168"/>
      <c r="AA129" s="168"/>
      <c r="AB129" s="168"/>
      <c r="AC129" s="168"/>
    </row>
    <row r="130" spans="10:29" x14ac:dyDescent="0.25">
      <c r="J130" s="168"/>
      <c r="K130" s="168"/>
      <c r="L130" s="168"/>
      <c r="M130" s="168"/>
      <c r="P130" s="168"/>
      <c r="Q130" s="168"/>
      <c r="X130" s="168"/>
      <c r="Y130" s="168"/>
      <c r="Z130" s="168"/>
      <c r="AA130" s="168"/>
      <c r="AB130" s="168"/>
      <c r="AC130" s="168"/>
    </row>
    <row r="131" spans="10:29" x14ac:dyDescent="0.25">
      <c r="J131" s="168"/>
      <c r="K131" s="168"/>
      <c r="L131" s="168"/>
      <c r="M131" s="168"/>
      <c r="P131" s="168"/>
      <c r="Q131" s="168"/>
      <c r="X131" s="168"/>
      <c r="Y131" s="168"/>
      <c r="Z131" s="168"/>
      <c r="AA131" s="168"/>
      <c r="AB131" s="168"/>
      <c r="AC131" s="168"/>
    </row>
    <row r="132" spans="10:29" x14ac:dyDescent="0.25">
      <c r="J132" s="168"/>
      <c r="K132" s="168"/>
      <c r="L132" s="168"/>
      <c r="M132" s="168"/>
      <c r="P132" s="168"/>
      <c r="Q132" s="168"/>
      <c r="X132" s="168"/>
      <c r="Y132" s="168"/>
      <c r="Z132" s="168"/>
      <c r="AA132" s="168"/>
      <c r="AB132" s="168"/>
      <c r="AC132" s="168"/>
    </row>
    <row r="133" spans="10:29" x14ac:dyDescent="0.25">
      <c r="J133" s="168"/>
      <c r="K133" s="168"/>
      <c r="L133" s="168"/>
      <c r="M133" s="168"/>
      <c r="P133" s="168"/>
      <c r="Q133" s="168"/>
      <c r="X133" s="168"/>
      <c r="Y133" s="168"/>
      <c r="Z133" s="168"/>
      <c r="AA133" s="168"/>
      <c r="AB133" s="168"/>
      <c r="AC133" s="168"/>
    </row>
    <row r="134" spans="10:29" x14ac:dyDescent="0.25">
      <c r="J134" s="168"/>
      <c r="K134" s="168"/>
      <c r="L134" s="168"/>
      <c r="M134" s="168"/>
      <c r="P134" s="168"/>
      <c r="Q134" s="168"/>
      <c r="X134" s="168"/>
      <c r="Y134" s="168"/>
      <c r="Z134" s="168"/>
      <c r="AA134" s="168"/>
      <c r="AB134" s="168"/>
      <c r="AC134" s="168"/>
    </row>
    <row r="135" spans="10:29" x14ac:dyDescent="0.25">
      <c r="J135" s="168"/>
      <c r="K135" s="168"/>
      <c r="L135" s="168"/>
      <c r="M135" s="168"/>
      <c r="P135" s="168"/>
      <c r="Q135" s="168"/>
      <c r="X135" s="168"/>
      <c r="Y135" s="168"/>
      <c r="Z135" s="168"/>
      <c r="AA135" s="168"/>
      <c r="AB135" s="168"/>
      <c r="AC135" s="168"/>
    </row>
    <row r="136" spans="10:29" x14ac:dyDescent="0.25">
      <c r="J136" s="168"/>
      <c r="K136" s="168"/>
      <c r="L136" s="168"/>
      <c r="M136" s="168"/>
      <c r="P136" s="168"/>
      <c r="Q136" s="168"/>
      <c r="X136" s="168"/>
      <c r="Y136" s="168"/>
      <c r="Z136" s="168"/>
      <c r="AA136" s="168"/>
      <c r="AB136" s="168"/>
      <c r="AC136" s="168"/>
    </row>
    <row r="137" spans="10:29" x14ac:dyDescent="0.25">
      <c r="J137" s="168"/>
      <c r="K137" s="168"/>
      <c r="L137" s="168"/>
      <c r="M137" s="168"/>
      <c r="P137" s="168"/>
      <c r="Q137" s="168"/>
      <c r="X137" s="168"/>
      <c r="Y137" s="168"/>
      <c r="Z137" s="168"/>
      <c r="AA137" s="168"/>
      <c r="AB137" s="168"/>
      <c r="AC137" s="168"/>
    </row>
    <row r="138" spans="10:29" x14ac:dyDescent="0.25">
      <c r="J138" s="168"/>
      <c r="K138" s="168"/>
      <c r="L138" s="168"/>
      <c r="M138" s="168"/>
      <c r="P138" s="168"/>
      <c r="Q138" s="168"/>
      <c r="X138" s="168"/>
      <c r="Y138" s="168"/>
      <c r="Z138" s="168"/>
      <c r="AA138" s="168"/>
      <c r="AB138" s="168"/>
      <c r="AC138" s="168"/>
    </row>
    <row r="139" spans="10:29" x14ac:dyDescent="0.25">
      <c r="J139" s="168"/>
      <c r="K139" s="168"/>
      <c r="L139" s="168"/>
      <c r="M139" s="168"/>
      <c r="P139" s="168"/>
      <c r="Q139" s="168"/>
      <c r="X139" s="168"/>
      <c r="Y139" s="168"/>
      <c r="Z139" s="168"/>
      <c r="AA139" s="168"/>
      <c r="AB139" s="168"/>
      <c r="AC139" s="168"/>
    </row>
    <row r="140" spans="10:29" x14ac:dyDescent="0.25">
      <c r="J140" s="168"/>
      <c r="K140" s="168"/>
      <c r="L140" s="168"/>
      <c r="M140" s="168"/>
      <c r="P140" s="168"/>
      <c r="Q140" s="168"/>
      <c r="X140" s="168"/>
      <c r="Y140" s="168"/>
      <c r="Z140" s="168"/>
      <c r="AA140" s="168"/>
      <c r="AB140" s="168"/>
      <c r="AC140" s="168"/>
    </row>
    <row r="141" spans="10:29" x14ac:dyDescent="0.25">
      <c r="J141" s="168"/>
      <c r="K141" s="168"/>
      <c r="L141" s="168"/>
      <c r="M141" s="168"/>
      <c r="P141" s="168"/>
      <c r="Q141" s="168"/>
      <c r="X141" s="168"/>
      <c r="Y141" s="168"/>
      <c r="Z141" s="168"/>
      <c r="AA141" s="168"/>
      <c r="AB141" s="168"/>
      <c r="AC141" s="168"/>
    </row>
    <row r="142" spans="10:29" x14ac:dyDescent="0.25">
      <c r="J142" s="168"/>
      <c r="K142" s="168"/>
      <c r="L142" s="168"/>
      <c r="M142" s="168"/>
      <c r="P142" s="168"/>
      <c r="Q142" s="168"/>
      <c r="X142" s="168"/>
      <c r="Y142" s="168"/>
      <c r="Z142" s="168"/>
      <c r="AA142" s="168"/>
      <c r="AB142" s="168"/>
      <c r="AC142" s="168"/>
    </row>
    <row r="143" spans="10:29" x14ac:dyDescent="0.25">
      <c r="J143" s="168"/>
      <c r="K143" s="168"/>
      <c r="L143" s="168"/>
      <c r="M143" s="168"/>
      <c r="P143" s="168"/>
      <c r="Q143" s="168"/>
      <c r="X143" s="168"/>
      <c r="Y143" s="168"/>
      <c r="Z143" s="168"/>
      <c r="AA143" s="168"/>
      <c r="AB143" s="168"/>
      <c r="AC143" s="168"/>
    </row>
    <row r="144" spans="10:29" x14ac:dyDescent="0.25">
      <c r="J144" s="168"/>
      <c r="K144" s="168"/>
      <c r="L144" s="168"/>
      <c r="M144" s="168"/>
      <c r="P144" s="168"/>
      <c r="Q144" s="168"/>
      <c r="X144" s="168"/>
      <c r="Y144" s="168"/>
      <c r="Z144" s="168"/>
      <c r="AA144" s="168"/>
      <c r="AB144" s="168"/>
      <c r="AC144" s="168"/>
    </row>
    <row r="145" spans="10:29" x14ac:dyDescent="0.25">
      <c r="J145" s="168"/>
      <c r="K145" s="168"/>
      <c r="L145" s="168"/>
      <c r="M145" s="168"/>
      <c r="P145" s="168"/>
      <c r="Q145" s="168"/>
      <c r="X145" s="168"/>
      <c r="Y145" s="168"/>
      <c r="Z145" s="168"/>
      <c r="AA145" s="168"/>
      <c r="AB145" s="168"/>
      <c r="AC145" s="168"/>
    </row>
    <row r="146" spans="10:29" x14ac:dyDescent="0.25">
      <c r="J146" s="168"/>
      <c r="K146" s="168"/>
      <c r="L146" s="168"/>
      <c r="M146" s="168"/>
      <c r="P146" s="168"/>
      <c r="Q146" s="168"/>
      <c r="X146" s="168"/>
      <c r="Y146" s="168"/>
      <c r="Z146" s="168"/>
      <c r="AA146" s="168"/>
      <c r="AB146" s="168"/>
      <c r="AC146" s="168"/>
    </row>
    <row r="147" spans="10:29" x14ac:dyDescent="0.25">
      <c r="J147" s="168"/>
      <c r="K147" s="168"/>
      <c r="L147" s="168"/>
      <c r="M147" s="168"/>
      <c r="P147" s="168"/>
      <c r="Q147" s="168"/>
      <c r="X147" s="168"/>
      <c r="Y147" s="168"/>
      <c r="Z147" s="168"/>
      <c r="AA147" s="168"/>
      <c r="AB147" s="168"/>
      <c r="AC147" s="168"/>
    </row>
    <row r="148" spans="10:29" x14ac:dyDescent="0.25">
      <c r="J148" s="168"/>
      <c r="K148" s="168"/>
      <c r="L148" s="168"/>
      <c r="M148" s="168"/>
      <c r="P148" s="168"/>
      <c r="Q148" s="168"/>
      <c r="X148" s="168"/>
      <c r="Y148" s="168"/>
      <c r="Z148" s="168"/>
      <c r="AA148" s="168"/>
      <c r="AB148" s="168"/>
      <c r="AC148" s="168"/>
    </row>
    <row r="149" spans="10:29" x14ac:dyDescent="0.25">
      <c r="J149" s="168"/>
      <c r="K149" s="168"/>
      <c r="L149" s="168"/>
      <c r="M149" s="168"/>
      <c r="P149" s="168"/>
      <c r="Q149" s="168"/>
      <c r="X149" s="168"/>
      <c r="Y149" s="168"/>
      <c r="Z149" s="168"/>
      <c r="AA149" s="168"/>
      <c r="AB149" s="168"/>
      <c r="AC149" s="168"/>
    </row>
    <row r="150" spans="10:29" x14ac:dyDescent="0.25">
      <c r="J150" s="168"/>
      <c r="K150" s="168"/>
      <c r="L150" s="168"/>
      <c r="M150" s="168"/>
      <c r="P150" s="168"/>
      <c r="Q150" s="168"/>
      <c r="X150" s="168"/>
      <c r="Y150" s="168"/>
      <c r="Z150" s="168"/>
      <c r="AA150" s="168"/>
      <c r="AB150" s="168"/>
      <c r="AC150" s="168"/>
    </row>
    <row r="151" spans="10:29" x14ac:dyDescent="0.25">
      <c r="J151" s="168"/>
      <c r="K151" s="168"/>
      <c r="L151" s="168"/>
      <c r="M151" s="168"/>
      <c r="P151" s="168"/>
      <c r="Q151" s="168"/>
      <c r="X151" s="168"/>
      <c r="Y151" s="168"/>
      <c r="Z151" s="168"/>
      <c r="AA151" s="168"/>
      <c r="AB151" s="168"/>
      <c r="AC151" s="168"/>
    </row>
    <row r="152" spans="10:29" x14ac:dyDescent="0.25">
      <c r="J152" s="168"/>
      <c r="K152" s="168"/>
      <c r="L152" s="168"/>
      <c r="M152" s="168"/>
      <c r="P152" s="168"/>
      <c r="Q152" s="168"/>
      <c r="X152" s="168"/>
      <c r="Y152" s="168"/>
      <c r="Z152" s="168"/>
      <c r="AA152" s="168"/>
      <c r="AB152" s="168"/>
      <c r="AC152" s="168"/>
    </row>
    <row r="153" spans="10:29" x14ac:dyDescent="0.25">
      <c r="J153" s="168"/>
      <c r="K153" s="168"/>
      <c r="L153" s="168"/>
      <c r="M153" s="168"/>
      <c r="P153" s="168"/>
      <c r="Q153" s="168"/>
      <c r="X153" s="168"/>
      <c r="Y153" s="168"/>
      <c r="Z153" s="168"/>
      <c r="AA153" s="168"/>
      <c r="AB153" s="168"/>
      <c r="AC153" s="168"/>
    </row>
    <row r="154" spans="10:29" x14ac:dyDescent="0.25">
      <c r="J154" s="168"/>
      <c r="K154" s="168"/>
      <c r="L154" s="168"/>
      <c r="M154" s="168"/>
      <c r="P154" s="168"/>
      <c r="Q154" s="168"/>
      <c r="X154" s="168"/>
      <c r="Y154" s="168"/>
      <c r="Z154" s="168"/>
      <c r="AA154" s="168"/>
      <c r="AB154" s="168"/>
      <c r="AC154" s="168"/>
    </row>
    <row r="155" spans="10:29" x14ac:dyDescent="0.25">
      <c r="J155" s="168"/>
      <c r="K155" s="168"/>
      <c r="L155" s="168"/>
      <c r="M155" s="168"/>
      <c r="P155" s="168"/>
      <c r="Q155" s="168"/>
      <c r="X155" s="168"/>
      <c r="Y155" s="168"/>
      <c r="Z155" s="168"/>
      <c r="AA155" s="168"/>
      <c r="AB155" s="168"/>
      <c r="AC155" s="168"/>
    </row>
    <row r="156" spans="10:29" x14ac:dyDescent="0.25">
      <c r="J156" s="168"/>
      <c r="K156" s="168"/>
      <c r="L156" s="168"/>
      <c r="M156" s="168"/>
      <c r="P156" s="168"/>
      <c r="Q156" s="168"/>
      <c r="X156" s="168"/>
      <c r="Y156" s="168"/>
      <c r="Z156" s="168"/>
      <c r="AA156" s="168"/>
      <c r="AB156" s="168"/>
      <c r="AC156" s="168"/>
    </row>
    <row r="157" spans="10:29" x14ac:dyDescent="0.25">
      <c r="J157" s="168"/>
      <c r="K157" s="168"/>
      <c r="L157" s="168"/>
      <c r="M157" s="168"/>
      <c r="P157" s="168"/>
      <c r="Q157" s="168"/>
      <c r="X157" s="168"/>
      <c r="Y157" s="168"/>
      <c r="Z157" s="168"/>
      <c r="AA157" s="168"/>
      <c r="AB157" s="168"/>
      <c r="AC157" s="168"/>
    </row>
    <row r="158" spans="10:29" x14ac:dyDescent="0.25">
      <c r="J158" s="168"/>
      <c r="K158" s="168"/>
      <c r="L158" s="168"/>
      <c r="M158" s="168"/>
      <c r="P158" s="168"/>
      <c r="Q158" s="168"/>
      <c r="X158" s="168"/>
      <c r="Y158" s="168"/>
      <c r="Z158" s="168"/>
      <c r="AA158" s="168"/>
      <c r="AB158" s="168"/>
      <c r="AC158" s="168"/>
    </row>
    <row r="159" spans="10:29" x14ac:dyDescent="0.25">
      <c r="J159" s="168"/>
      <c r="K159" s="168"/>
      <c r="L159" s="168"/>
      <c r="M159" s="168"/>
      <c r="P159" s="168"/>
      <c r="Q159" s="168"/>
      <c r="X159" s="168"/>
      <c r="Y159" s="168"/>
      <c r="Z159" s="168"/>
      <c r="AA159" s="168"/>
      <c r="AB159" s="168"/>
      <c r="AC159" s="168"/>
    </row>
    <row r="160" spans="10:29" x14ac:dyDescent="0.25">
      <c r="J160" s="168"/>
      <c r="K160" s="168"/>
      <c r="L160" s="168"/>
      <c r="M160" s="168"/>
      <c r="P160" s="168"/>
      <c r="Q160" s="168"/>
      <c r="X160" s="168"/>
      <c r="Y160" s="168"/>
      <c r="Z160" s="168"/>
      <c r="AA160" s="168"/>
      <c r="AB160" s="168"/>
      <c r="AC160" s="168"/>
    </row>
    <row r="161" spans="10:29" x14ac:dyDescent="0.25">
      <c r="J161" s="168"/>
      <c r="K161" s="168"/>
      <c r="L161" s="168"/>
      <c r="M161" s="168"/>
      <c r="P161" s="168"/>
      <c r="Q161" s="168"/>
      <c r="X161" s="168"/>
      <c r="Y161" s="168"/>
      <c r="Z161" s="168"/>
      <c r="AA161" s="168"/>
      <c r="AB161" s="168"/>
      <c r="AC161" s="168"/>
    </row>
    <row r="162" spans="10:29" x14ac:dyDescent="0.25">
      <c r="J162" s="168"/>
      <c r="K162" s="168"/>
      <c r="L162" s="168"/>
      <c r="M162" s="168"/>
      <c r="P162" s="168"/>
      <c r="Q162" s="168"/>
      <c r="X162" s="168"/>
      <c r="Y162" s="168"/>
      <c r="Z162" s="168"/>
      <c r="AA162" s="168"/>
      <c r="AB162" s="168"/>
      <c r="AC162" s="168"/>
    </row>
    <row r="163" spans="10:29" x14ac:dyDescent="0.25">
      <c r="J163" s="168"/>
      <c r="K163" s="168"/>
      <c r="L163" s="168"/>
      <c r="M163" s="168"/>
      <c r="P163" s="168"/>
      <c r="Q163" s="168"/>
      <c r="X163" s="168"/>
      <c r="Y163" s="168"/>
      <c r="Z163" s="168"/>
      <c r="AA163" s="168"/>
      <c r="AB163" s="168"/>
      <c r="AC163" s="168"/>
    </row>
    <row r="164" spans="10:29" x14ac:dyDescent="0.25">
      <c r="J164" s="168"/>
      <c r="K164" s="168"/>
      <c r="L164" s="168"/>
      <c r="M164" s="168"/>
      <c r="P164" s="168"/>
      <c r="Q164" s="168"/>
      <c r="X164" s="168"/>
      <c r="Y164" s="168"/>
      <c r="Z164" s="168"/>
      <c r="AA164" s="168"/>
      <c r="AB164" s="168"/>
      <c r="AC164" s="168"/>
    </row>
    <row r="165" spans="10:29" x14ac:dyDescent="0.25">
      <c r="J165" s="168"/>
      <c r="K165" s="168"/>
      <c r="L165" s="168"/>
      <c r="M165" s="168"/>
      <c r="P165" s="168"/>
      <c r="Q165" s="168"/>
      <c r="X165" s="168"/>
      <c r="Y165" s="168"/>
      <c r="Z165" s="168"/>
      <c r="AA165" s="168"/>
      <c r="AB165" s="168"/>
      <c r="AC165" s="168"/>
    </row>
    <row r="166" spans="10:29" x14ac:dyDescent="0.25">
      <c r="J166" s="168"/>
      <c r="K166" s="168"/>
      <c r="L166" s="168"/>
      <c r="M166" s="168"/>
      <c r="P166" s="168"/>
      <c r="Q166" s="168"/>
      <c r="X166" s="168"/>
      <c r="Y166" s="168"/>
      <c r="Z166" s="168"/>
      <c r="AA166" s="168"/>
      <c r="AB166" s="168"/>
      <c r="AC166" s="168"/>
    </row>
    <row r="167" spans="10:29" x14ac:dyDescent="0.25">
      <c r="J167" s="168"/>
      <c r="K167" s="168"/>
      <c r="L167" s="168"/>
      <c r="M167" s="168"/>
      <c r="P167" s="168"/>
      <c r="Q167" s="168"/>
      <c r="X167" s="168"/>
      <c r="Y167" s="168"/>
      <c r="Z167" s="168"/>
      <c r="AA167" s="168"/>
      <c r="AB167" s="168"/>
      <c r="AC167" s="168"/>
    </row>
    <row r="168" spans="10:29" x14ac:dyDescent="0.25">
      <c r="J168" s="168"/>
      <c r="K168" s="168"/>
      <c r="L168" s="168"/>
      <c r="M168" s="168"/>
      <c r="P168" s="168"/>
      <c r="Q168" s="168"/>
      <c r="X168" s="168"/>
      <c r="Y168" s="168"/>
      <c r="Z168" s="168"/>
      <c r="AA168" s="168"/>
      <c r="AB168" s="168"/>
      <c r="AC168" s="168"/>
    </row>
    <row r="169" spans="10:29" x14ac:dyDescent="0.25">
      <c r="J169" s="168"/>
      <c r="K169" s="168"/>
      <c r="L169" s="168"/>
      <c r="M169" s="168"/>
      <c r="P169" s="168"/>
      <c r="Q169" s="168"/>
      <c r="X169" s="168"/>
      <c r="Y169" s="168"/>
      <c r="Z169" s="168"/>
      <c r="AA169" s="168"/>
      <c r="AB169" s="168"/>
      <c r="AC169" s="168"/>
    </row>
    <row r="170" spans="10:29" x14ac:dyDescent="0.25">
      <c r="J170" s="168"/>
      <c r="K170" s="168"/>
      <c r="L170" s="168"/>
      <c r="M170" s="168"/>
      <c r="P170" s="168"/>
      <c r="Q170" s="168"/>
      <c r="X170" s="168"/>
      <c r="Y170" s="168"/>
      <c r="Z170" s="168"/>
      <c r="AA170" s="168"/>
      <c r="AB170" s="168"/>
      <c r="AC170" s="168"/>
    </row>
    <row r="171" spans="10:29" x14ac:dyDescent="0.25">
      <c r="J171" s="168"/>
      <c r="K171" s="168"/>
      <c r="L171" s="168"/>
      <c r="M171" s="168"/>
      <c r="P171" s="168"/>
      <c r="Q171" s="168"/>
      <c r="X171" s="168"/>
      <c r="Y171" s="168"/>
      <c r="Z171" s="168"/>
      <c r="AA171" s="168"/>
      <c r="AB171" s="168"/>
      <c r="AC171" s="168"/>
    </row>
    <row r="172" spans="10:29" x14ac:dyDescent="0.25">
      <c r="J172" s="168"/>
      <c r="K172" s="168"/>
      <c r="L172" s="168"/>
      <c r="M172" s="168"/>
      <c r="P172" s="168"/>
      <c r="Q172" s="168"/>
      <c r="X172" s="168"/>
      <c r="Y172" s="168"/>
      <c r="Z172" s="168"/>
      <c r="AA172" s="168"/>
      <c r="AB172" s="168"/>
      <c r="AC172" s="168"/>
    </row>
    <row r="173" spans="10:29" x14ac:dyDescent="0.25">
      <c r="J173" s="168"/>
      <c r="K173" s="168"/>
      <c r="L173" s="168"/>
      <c r="M173" s="168"/>
      <c r="P173" s="168"/>
      <c r="Q173" s="168"/>
      <c r="X173" s="168"/>
      <c r="Y173" s="168"/>
      <c r="Z173" s="168"/>
      <c r="AA173" s="168"/>
      <c r="AB173" s="168"/>
      <c r="AC173" s="168"/>
    </row>
    <row r="174" spans="10:29" x14ac:dyDescent="0.25">
      <c r="J174" s="168"/>
      <c r="K174" s="168"/>
      <c r="L174" s="168"/>
      <c r="M174" s="168"/>
      <c r="P174" s="168"/>
      <c r="Q174" s="168"/>
      <c r="X174" s="168"/>
      <c r="Y174" s="168"/>
      <c r="Z174" s="168"/>
      <c r="AA174" s="168"/>
      <c r="AB174" s="168"/>
      <c r="AC174" s="168"/>
    </row>
    <row r="175" spans="10:29" x14ac:dyDescent="0.25">
      <c r="J175" s="168"/>
      <c r="K175" s="168"/>
      <c r="L175" s="168"/>
      <c r="M175" s="168"/>
      <c r="P175" s="168"/>
      <c r="Q175" s="168"/>
      <c r="X175" s="168"/>
      <c r="Y175" s="168"/>
      <c r="Z175" s="168"/>
      <c r="AA175" s="168"/>
      <c r="AB175" s="168"/>
      <c r="AC175" s="168"/>
    </row>
    <row r="176" spans="10:29" x14ac:dyDescent="0.25">
      <c r="J176" s="168"/>
      <c r="K176" s="168"/>
      <c r="L176" s="168"/>
      <c r="M176" s="168"/>
      <c r="P176" s="168"/>
      <c r="Q176" s="168"/>
      <c r="X176" s="168"/>
      <c r="Y176" s="168"/>
      <c r="Z176" s="168"/>
      <c r="AA176" s="168"/>
      <c r="AB176" s="168"/>
      <c r="AC176" s="168"/>
    </row>
    <row r="177" spans="10:29" x14ac:dyDescent="0.25">
      <c r="J177" s="168"/>
      <c r="K177" s="168"/>
      <c r="L177" s="168"/>
      <c r="M177" s="168"/>
      <c r="P177" s="168"/>
      <c r="Q177" s="168"/>
      <c r="X177" s="168"/>
      <c r="Y177" s="168"/>
      <c r="Z177" s="168"/>
      <c r="AA177" s="168"/>
      <c r="AB177" s="168"/>
      <c r="AC177" s="168"/>
    </row>
    <row r="178" spans="10:29" x14ac:dyDescent="0.25">
      <c r="J178" s="168"/>
      <c r="K178" s="168"/>
      <c r="L178" s="168"/>
      <c r="M178" s="168"/>
      <c r="P178" s="168"/>
      <c r="Q178" s="168"/>
      <c r="X178" s="168"/>
      <c r="Y178" s="168"/>
      <c r="Z178" s="168"/>
      <c r="AA178" s="168"/>
      <c r="AB178" s="168"/>
      <c r="AC178" s="168"/>
    </row>
    <row r="179" spans="10:29" x14ac:dyDescent="0.25">
      <c r="J179" s="168"/>
      <c r="K179" s="168"/>
      <c r="L179" s="168"/>
      <c r="M179" s="168"/>
      <c r="P179" s="168"/>
      <c r="Q179" s="168"/>
      <c r="X179" s="168"/>
      <c r="Y179" s="168"/>
      <c r="Z179" s="168"/>
      <c r="AA179" s="168"/>
      <c r="AB179" s="168"/>
      <c r="AC179" s="168"/>
    </row>
    <row r="180" spans="10:29" x14ac:dyDescent="0.25">
      <c r="J180" s="168"/>
      <c r="K180" s="168"/>
      <c r="L180" s="168"/>
      <c r="M180" s="168"/>
      <c r="P180" s="168"/>
      <c r="Q180" s="168"/>
      <c r="X180" s="168"/>
      <c r="Y180" s="168"/>
      <c r="Z180" s="168"/>
      <c r="AA180" s="168"/>
      <c r="AB180" s="168"/>
      <c r="AC180" s="168"/>
    </row>
    <row r="181" spans="10:29" x14ac:dyDescent="0.25">
      <c r="J181" s="168"/>
      <c r="K181" s="168"/>
      <c r="L181" s="168"/>
      <c r="M181" s="168"/>
      <c r="P181" s="168"/>
      <c r="Q181" s="168"/>
      <c r="X181" s="168"/>
      <c r="Y181" s="168"/>
      <c r="Z181" s="168"/>
      <c r="AA181" s="168"/>
      <c r="AB181" s="168"/>
      <c r="AC181" s="168"/>
    </row>
    <row r="182" spans="10:29" x14ac:dyDescent="0.25">
      <c r="J182" s="168"/>
      <c r="K182" s="168"/>
      <c r="L182" s="168"/>
      <c r="M182" s="168"/>
      <c r="P182" s="168"/>
      <c r="Q182" s="168"/>
      <c r="X182" s="168"/>
      <c r="Y182" s="168"/>
      <c r="Z182" s="168"/>
      <c r="AA182" s="168"/>
      <c r="AB182" s="168"/>
      <c r="AC182" s="168"/>
    </row>
    <row r="183" spans="10:29" x14ac:dyDescent="0.25">
      <c r="J183" s="168"/>
      <c r="K183" s="168"/>
      <c r="L183" s="168"/>
      <c r="M183" s="168"/>
      <c r="P183" s="168"/>
      <c r="Q183" s="168"/>
      <c r="X183" s="168"/>
      <c r="Y183" s="168"/>
      <c r="Z183" s="168"/>
      <c r="AA183" s="168"/>
      <c r="AB183" s="168"/>
      <c r="AC183" s="168"/>
    </row>
    <row r="184" spans="10:29" x14ac:dyDescent="0.25">
      <c r="J184" s="168"/>
      <c r="K184" s="168"/>
      <c r="L184" s="168"/>
      <c r="M184" s="168"/>
      <c r="P184" s="168"/>
      <c r="Q184" s="168"/>
      <c r="X184" s="168"/>
      <c r="Y184" s="168"/>
      <c r="Z184" s="168"/>
      <c r="AA184" s="168"/>
      <c r="AB184" s="168"/>
      <c r="AC184" s="168"/>
    </row>
    <row r="185" spans="10:29" x14ac:dyDescent="0.25">
      <c r="J185" s="168"/>
      <c r="K185" s="168"/>
      <c r="L185" s="168"/>
      <c r="M185" s="168"/>
      <c r="P185" s="168"/>
      <c r="Q185" s="168"/>
      <c r="X185" s="168"/>
      <c r="Y185" s="168"/>
      <c r="Z185" s="168"/>
      <c r="AA185" s="168"/>
      <c r="AB185" s="168"/>
      <c r="AC185" s="168"/>
    </row>
    <row r="186" spans="10:29" x14ac:dyDescent="0.25">
      <c r="J186" s="168"/>
      <c r="K186" s="168"/>
      <c r="L186" s="168"/>
      <c r="M186" s="168"/>
      <c r="P186" s="168"/>
      <c r="Q186" s="168"/>
      <c r="X186" s="168"/>
      <c r="Y186" s="168"/>
      <c r="Z186" s="168"/>
      <c r="AA186" s="168"/>
      <c r="AB186" s="168"/>
      <c r="AC186" s="168"/>
    </row>
    <row r="187" spans="10:29" x14ac:dyDescent="0.25">
      <c r="J187" s="168"/>
      <c r="K187" s="168"/>
      <c r="L187" s="168"/>
      <c r="M187" s="168"/>
      <c r="P187" s="168"/>
      <c r="Q187" s="168"/>
      <c r="X187" s="168"/>
      <c r="Y187" s="168"/>
      <c r="Z187" s="168"/>
      <c r="AA187" s="168"/>
      <c r="AB187" s="168"/>
      <c r="AC187" s="168"/>
    </row>
    <row r="188" spans="10:29" x14ac:dyDescent="0.25">
      <c r="J188" s="168"/>
      <c r="K188" s="168"/>
      <c r="L188" s="168"/>
      <c r="M188" s="168"/>
      <c r="P188" s="168"/>
      <c r="Q188" s="168"/>
      <c r="X188" s="168"/>
      <c r="Y188" s="168"/>
      <c r="Z188" s="168"/>
      <c r="AA188" s="168"/>
      <c r="AB188" s="168"/>
      <c r="AC188" s="168"/>
    </row>
    <row r="189" spans="10:29" x14ac:dyDescent="0.25">
      <c r="J189" s="168"/>
      <c r="K189" s="168"/>
      <c r="L189" s="168"/>
      <c r="M189" s="168"/>
      <c r="P189" s="168"/>
      <c r="Q189" s="168"/>
      <c r="X189" s="168"/>
      <c r="Y189" s="168"/>
      <c r="Z189" s="168"/>
      <c r="AA189" s="168"/>
      <c r="AB189" s="168"/>
      <c r="AC189" s="168"/>
    </row>
    <row r="190" spans="10:29" x14ac:dyDescent="0.25">
      <c r="J190" s="168"/>
      <c r="K190" s="168"/>
      <c r="L190" s="168"/>
      <c r="M190" s="168"/>
      <c r="P190" s="168"/>
      <c r="Q190" s="168"/>
      <c r="X190" s="168"/>
      <c r="Y190" s="168"/>
      <c r="Z190" s="168"/>
      <c r="AA190" s="168"/>
      <c r="AB190" s="168"/>
      <c r="AC190" s="168"/>
    </row>
    <row r="191" spans="10:29" x14ac:dyDescent="0.25">
      <c r="J191" s="168"/>
      <c r="K191" s="168"/>
      <c r="L191" s="168"/>
      <c r="M191" s="168"/>
      <c r="P191" s="168"/>
      <c r="Q191" s="168"/>
      <c r="X191" s="168"/>
      <c r="Y191" s="168"/>
      <c r="Z191" s="168"/>
      <c r="AA191" s="168"/>
      <c r="AB191" s="168"/>
      <c r="AC191" s="168"/>
    </row>
    <row r="192" spans="10:29" x14ac:dyDescent="0.25">
      <c r="J192" s="168"/>
      <c r="K192" s="168"/>
      <c r="L192" s="168"/>
      <c r="M192" s="168"/>
      <c r="P192" s="168"/>
      <c r="Q192" s="168"/>
      <c r="X192" s="168"/>
      <c r="Y192" s="168"/>
      <c r="Z192" s="168"/>
      <c r="AA192" s="168"/>
      <c r="AB192" s="168"/>
      <c r="AC192" s="168"/>
    </row>
    <row r="193" spans="10:29" x14ac:dyDescent="0.25">
      <c r="J193" s="168"/>
      <c r="K193" s="168"/>
      <c r="L193" s="168"/>
      <c r="M193" s="168"/>
      <c r="P193" s="168"/>
      <c r="Q193" s="168"/>
      <c r="X193" s="168"/>
      <c r="Y193" s="168"/>
      <c r="Z193" s="168"/>
      <c r="AA193" s="168"/>
      <c r="AB193" s="168"/>
      <c r="AC193" s="168"/>
    </row>
    <row r="194" spans="10:29" x14ac:dyDescent="0.25">
      <c r="J194" s="168"/>
      <c r="K194" s="168"/>
      <c r="L194" s="168"/>
      <c r="M194" s="168"/>
      <c r="P194" s="168"/>
      <c r="Q194" s="168"/>
      <c r="X194" s="168"/>
      <c r="Y194" s="168"/>
      <c r="Z194" s="168"/>
      <c r="AA194" s="168"/>
      <c r="AB194" s="168"/>
      <c r="AC194" s="168"/>
    </row>
    <row r="195" spans="10:29" x14ac:dyDescent="0.25">
      <c r="J195" s="168"/>
      <c r="K195" s="168"/>
      <c r="L195" s="168"/>
      <c r="M195" s="168"/>
      <c r="P195" s="168"/>
      <c r="Q195" s="168"/>
      <c r="X195" s="168"/>
      <c r="Y195" s="168"/>
      <c r="Z195" s="168"/>
      <c r="AA195" s="168"/>
      <c r="AB195" s="168"/>
      <c r="AC195" s="168"/>
    </row>
    <row r="196" spans="10:29" x14ac:dyDescent="0.25">
      <c r="J196" s="168"/>
      <c r="K196" s="168"/>
      <c r="L196" s="168"/>
      <c r="M196" s="168"/>
      <c r="P196" s="168"/>
      <c r="Q196" s="168"/>
      <c r="X196" s="168"/>
      <c r="Y196" s="168"/>
      <c r="Z196" s="168"/>
      <c r="AA196" s="168"/>
      <c r="AB196" s="168"/>
      <c r="AC196" s="168"/>
    </row>
    <row r="197" spans="10:29" x14ac:dyDescent="0.25">
      <c r="J197" s="168"/>
      <c r="K197" s="168"/>
      <c r="L197" s="168"/>
      <c r="M197" s="168"/>
      <c r="P197" s="168"/>
      <c r="Q197" s="168"/>
      <c r="X197" s="168"/>
      <c r="Y197" s="168"/>
      <c r="Z197" s="168"/>
      <c r="AA197" s="168"/>
      <c r="AB197" s="168"/>
      <c r="AC197" s="168"/>
    </row>
    <row r="198" spans="10:29" x14ac:dyDescent="0.25">
      <c r="J198" s="168"/>
      <c r="K198" s="168"/>
      <c r="L198" s="168"/>
      <c r="M198" s="168"/>
      <c r="P198" s="168"/>
      <c r="Q198" s="168"/>
      <c r="X198" s="168"/>
      <c r="Y198" s="168"/>
      <c r="Z198" s="168"/>
      <c r="AA198" s="168"/>
      <c r="AB198" s="168"/>
      <c r="AC198" s="168"/>
    </row>
    <row r="199" spans="10:29" x14ac:dyDescent="0.25">
      <c r="J199" s="168"/>
      <c r="K199" s="168"/>
      <c r="L199" s="168"/>
      <c r="M199" s="168"/>
      <c r="P199" s="168"/>
      <c r="Q199" s="168"/>
      <c r="X199" s="168"/>
      <c r="Y199" s="168"/>
      <c r="Z199" s="168"/>
      <c r="AA199" s="168"/>
      <c r="AB199" s="168"/>
      <c r="AC199" s="168"/>
    </row>
    <row r="200" spans="10:29" x14ac:dyDescent="0.25">
      <c r="J200" s="168"/>
      <c r="K200" s="168"/>
      <c r="L200" s="168"/>
      <c r="M200" s="168"/>
      <c r="P200" s="168"/>
      <c r="Q200" s="168"/>
      <c r="X200" s="168"/>
      <c r="Y200" s="168"/>
      <c r="Z200" s="168"/>
      <c r="AA200" s="168"/>
      <c r="AB200" s="168"/>
      <c r="AC200" s="168"/>
    </row>
    <row r="201" spans="10:29" x14ac:dyDescent="0.25">
      <c r="J201" s="168"/>
      <c r="K201" s="168"/>
      <c r="L201" s="168"/>
      <c r="M201" s="168"/>
      <c r="P201" s="168"/>
      <c r="Q201" s="168"/>
      <c r="X201" s="168"/>
      <c r="Y201" s="168"/>
      <c r="Z201" s="168"/>
      <c r="AA201" s="168"/>
      <c r="AB201" s="168"/>
      <c r="AC201" s="168"/>
    </row>
    <row r="202" spans="10:29" x14ac:dyDescent="0.25">
      <c r="J202" s="168"/>
      <c r="K202" s="168"/>
      <c r="L202" s="168"/>
      <c r="M202" s="168"/>
      <c r="P202" s="168"/>
      <c r="Q202" s="168"/>
      <c r="X202" s="168"/>
      <c r="Y202" s="168"/>
      <c r="Z202" s="168"/>
      <c r="AA202" s="168"/>
      <c r="AB202" s="168"/>
      <c r="AC202" s="168"/>
    </row>
    <row r="203" spans="10:29" x14ac:dyDescent="0.25">
      <c r="J203" s="168"/>
      <c r="K203" s="168"/>
      <c r="L203" s="168"/>
      <c r="M203" s="168"/>
      <c r="P203" s="168"/>
      <c r="Q203" s="168"/>
      <c r="X203" s="168"/>
      <c r="Y203" s="168"/>
      <c r="Z203" s="168"/>
      <c r="AA203" s="168"/>
      <c r="AB203" s="168"/>
      <c r="AC203" s="168"/>
    </row>
    <row r="204" spans="10:29" x14ac:dyDescent="0.25">
      <c r="J204" s="168"/>
      <c r="K204" s="168"/>
      <c r="L204" s="168"/>
      <c r="M204" s="168"/>
      <c r="P204" s="168"/>
      <c r="Q204" s="168"/>
      <c r="X204" s="168"/>
      <c r="Y204" s="168"/>
      <c r="Z204" s="168"/>
      <c r="AA204" s="168"/>
      <c r="AB204" s="168"/>
      <c r="AC204" s="168"/>
    </row>
    <row r="205" spans="10:29" x14ac:dyDescent="0.25">
      <c r="J205" s="168"/>
      <c r="K205" s="168"/>
      <c r="L205" s="168"/>
      <c r="M205" s="168"/>
      <c r="P205" s="168"/>
      <c r="Q205" s="168"/>
      <c r="X205" s="168"/>
      <c r="Y205" s="168"/>
      <c r="Z205" s="168"/>
      <c r="AA205" s="168"/>
      <c r="AB205" s="168"/>
      <c r="AC205" s="168"/>
    </row>
    <row r="206" spans="10:29" x14ac:dyDescent="0.25">
      <c r="J206" s="168"/>
      <c r="K206" s="168"/>
      <c r="L206" s="168"/>
      <c r="M206" s="168"/>
      <c r="P206" s="168"/>
      <c r="Q206" s="168"/>
      <c r="X206" s="168"/>
      <c r="Y206" s="168"/>
      <c r="Z206" s="168"/>
      <c r="AA206" s="168"/>
      <c r="AB206" s="168"/>
      <c r="AC206" s="168"/>
    </row>
    <row r="207" spans="10:29" x14ac:dyDescent="0.25">
      <c r="J207" s="168"/>
      <c r="K207" s="168"/>
      <c r="L207" s="168"/>
      <c r="M207" s="168"/>
      <c r="P207" s="168"/>
      <c r="Q207" s="168"/>
      <c r="X207" s="168"/>
      <c r="Y207" s="168"/>
      <c r="Z207" s="168"/>
      <c r="AA207" s="168"/>
      <c r="AB207" s="168"/>
      <c r="AC207" s="168"/>
    </row>
    <row r="208" spans="10:29" x14ac:dyDescent="0.25">
      <c r="J208" s="168"/>
      <c r="K208" s="168"/>
      <c r="L208" s="168"/>
      <c r="M208" s="168"/>
      <c r="P208" s="168"/>
      <c r="Q208" s="168"/>
      <c r="X208" s="168"/>
      <c r="Y208" s="168"/>
      <c r="Z208" s="168"/>
      <c r="AA208" s="168"/>
      <c r="AB208" s="168"/>
      <c r="AC208" s="168"/>
    </row>
    <row r="209" spans="10:29" x14ac:dyDescent="0.25">
      <c r="J209" s="168"/>
      <c r="K209" s="168"/>
      <c r="L209" s="168"/>
      <c r="M209" s="168"/>
      <c r="P209" s="168"/>
      <c r="Q209" s="168"/>
      <c r="X209" s="168"/>
      <c r="Y209" s="168"/>
      <c r="Z209" s="168"/>
      <c r="AA209" s="168"/>
      <c r="AB209" s="168"/>
      <c r="AC209" s="168"/>
    </row>
    <row r="210" spans="10:29" x14ac:dyDescent="0.25">
      <c r="J210" s="168"/>
      <c r="K210" s="168"/>
      <c r="L210" s="168"/>
      <c r="M210" s="168"/>
      <c r="P210" s="168"/>
      <c r="Q210" s="168"/>
      <c r="X210" s="168"/>
      <c r="Y210" s="168"/>
      <c r="Z210" s="168"/>
      <c r="AA210" s="168"/>
      <c r="AB210" s="168"/>
      <c r="AC210" s="168"/>
    </row>
    <row r="211" spans="10:29" x14ac:dyDescent="0.25">
      <c r="J211" s="168"/>
      <c r="K211" s="168"/>
      <c r="L211" s="168"/>
      <c r="M211" s="168"/>
      <c r="P211" s="168"/>
      <c r="Q211" s="168"/>
      <c r="X211" s="168"/>
      <c r="Y211" s="168"/>
      <c r="Z211" s="168"/>
      <c r="AA211" s="168"/>
      <c r="AB211" s="168"/>
      <c r="AC211" s="168"/>
    </row>
    <row r="212" spans="10:29" x14ac:dyDescent="0.25">
      <c r="J212" s="168"/>
      <c r="K212" s="168"/>
      <c r="L212" s="168"/>
      <c r="M212" s="168"/>
      <c r="P212" s="168"/>
      <c r="Q212" s="168"/>
      <c r="X212" s="168"/>
      <c r="Y212" s="168"/>
      <c r="Z212" s="168"/>
      <c r="AA212" s="168"/>
      <c r="AB212" s="168"/>
      <c r="AC212" s="168"/>
    </row>
    <row r="213" spans="10:29" x14ac:dyDescent="0.25">
      <c r="J213" s="168"/>
      <c r="K213" s="168"/>
      <c r="L213" s="168"/>
      <c r="M213" s="168"/>
      <c r="P213" s="168"/>
      <c r="Q213" s="168"/>
      <c r="X213" s="168"/>
      <c r="Y213" s="168"/>
      <c r="Z213" s="168"/>
      <c r="AA213" s="168"/>
      <c r="AB213" s="168"/>
      <c r="AC213" s="168"/>
    </row>
    <row r="214" spans="10:29" x14ac:dyDescent="0.25">
      <c r="J214" s="168"/>
      <c r="K214" s="168"/>
      <c r="L214" s="168"/>
      <c r="M214" s="168"/>
      <c r="P214" s="168"/>
      <c r="Q214" s="168"/>
      <c r="X214" s="168"/>
      <c r="Y214" s="168"/>
      <c r="Z214" s="168"/>
      <c r="AA214" s="168"/>
      <c r="AB214" s="168"/>
      <c r="AC214" s="168"/>
    </row>
    <row r="215" spans="10:29" x14ac:dyDescent="0.25">
      <c r="J215" s="168"/>
      <c r="K215" s="168"/>
      <c r="L215" s="168"/>
      <c r="M215" s="168"/>
      <c r="P215" s="168"/>
      <c r="Q215" s="168"/>
      <c r="X215" s="168"/>
      <c r="Y215" s="168"/>
      <c r="Z215" s="168"/>
      <c r="AA215" s="168"/>
      <c r="AB215" s="168"/>
      <c r="AC215" s="168"/>
    </row>
    <row r="216" spans="10:29" x14ac:dyDescent="0.25">
      <c r="J216" s="168"/>
      <c r="K216" s="168"/>
      <c r="L216" s="168"/>
      <c r="M216" s="168"/>
      <c r="P216" s="168"/>
      <c r="Q216" s="168"/>
      <c r="X216" s="168"/>
      <c r="Y216" s="168"/>
      <c r="Z216" s="168"/>
      <c r="AA216" s="168"/>
      <c r="AB216" s="168"/>
      <c r="AC216" s="168"/>
    </row>
    <row r="217" spans="10:29" x14ac:dyDescent="0.25">
      <c r="J217" s="168"/>
      <c r="K217" s="168"/>
      <c r="L217" s="168"/>
      <c r="M217" s="168"/>
      <c r="P217" s="168"/>
      <c r="Q217" s="168"/>
      <c r="X217" s="168"/>
      <c r="Y217" s="168"/>
      <c r="Z217" s="168"/>
      <c r="AA217" s="168"/>
      <c r="AB217" s="168"/>
      <c r="AC217" s="168"/>
    </row>
    <row r="218" spans="10:29" x14ac:dyDescent="0.25">
      <c r="J218" s="168"/>
      <c r="K218" s="168"/>
      <c r="L218" s="168"/>
      <c r="M218" s="168"/>
      <c r="P218" s="168"/>
      <c r="Q218" s="168"/>
      <c r="X218" s="168"/>
      <c r="Y218" s="168"/>
      <c r="Z218" s="168"/>
      <c r="AA218" s="168"/>
      <c r="AB218" s="168"/>
      <c r="AC218" s="168"/>
    </row>
    <row r="219" spans="10:29" x14ac:dyDescent="0.25">
      <c r="J219" s="168"/>
      <c r="K219" s="168"/>
      <c r="L219" s="168"/>
      <c r="M219" s="168"/>
      <c r="P219" s="168"/>
      <c r="Q219" s="168"/>
      <c r="X219" s="168"/>
      <c r="Y219" s="168"/>
      <c r="Z219" s="168"/>
      <c r="AA219" s="168"/>
      <c r="AB219" s="168"/>
      <c r="AC219" s="168"/>
    </row>
    <row r="220" spans="10:29" x14ac:dyDescent="0.25">
      <c r="J220" s="168"/>
      <c r="K220" s="168"/>
      <c r="L220" s="168"/>
      <c r="M220" s="168"/>
      <c r="P220" s="168"/>
      <c r="Q220" s="168"/>
      <c r="X220" s="168"/>
      <c r="Y220" s="168"/>
      <c r="Z220" s="168"/>
      <c r="AA220" s="168"/>
      <c r="AB220" s="168"/>
      <c r="AC220" s="168"/>
    </row>
    <row r="221" spans="10:29" x14ac:dyDescent="0.25">
      <c r="J221" s="168"/>
      <c r="K221" s="168"/>
      <c r="L221" s="168"/>
      <c r="M221" s="168"/>
      <c r="P221" s="168"/>
      <c r="Q221" s="168"/>
      <c r="X221" s="168"/>
      <c r="Y221" s="168"/>
      <c r="Z221" s="168"/>
      <c r="AA221" s="168"/>
      <c r="AB221" s="168"/>
      <c r="AC221" s="168"/>
    </row>
    <row r="222" spans="10:29" x14ac:dyDescent="0.25">
      <c r="J222" s="168"/>
      <c r="K222" s="168"/>
      <c r="L222" s="168"/>
      <c r="M222" s="168"/>
      <c r="P222" s="168"/>
      <c r="Q222" s="168"/>
      <c r="X222" s="168"/>
      <c r="Y222" s="168"/>
      <c r="Z222" s="168"/>
      <c r="AA222" s="168"/>
      <c r="AB222" s="168"/>
      <c r="AC222" s="168"/>
    </row>
    <row r="223" spans="10:29" x14ac:dyDescent="0.25">
      <c r="J223" s="168"/>
      <c r="K223" s="168"/>
      <c r="L223" s="168"/>
      <c r="M223" s="168"/>
      <c r="P223" s="168"/>
      <c r="Q223" s="168"/>
      <c r="X223" s="168"/>
      <c r="Y223" s="168"/>
      <c r="Z223" s="168"/>
      <c r="AA223" s="168"/>
      <c r="AB223" s="168"/>
      <c r="AC223" s="168"/>
    </row>
    <row r="224" spans="10:29" x14ac:dyDescent="0.25">
      <c r="J224" s="168"/>
      <c r="K224" s="168"/>
      <c r="L224" s="168"/>
      <c r="M224" s="168"/>
      <c r="P224" s="168"/>
      <c r="Q224" s="168"/>
      <c r="X224" s="168"/>
      <c r="Y224" s="168"/>
      <c r="Z224" s="168"/>
      <c r="AA224" s="168"/>
      <c r="AB224" s="168"/>
      <c r="AC224" s="168"/>
    </row>
    <row r="225" spans="10:29" x14ac:dyDescent="0.25">
      <c r="J225" s="168"/>
      <c r="K225" s="168"/>
      <c r="L225" s="168"/>
      <c r="M225" s="168"/>
      <c r="P225" s="168"/>
      <c r="Q225" s="168"/>
      <c r="X225" s="168"/>
      <c r="Y225" s="168"/>
      <c r="Z225" s="168"/>
      <c r="AA225" s="168"/>
      <c r="AB225" s="168"/>
      <c r="AC225" s="168"/>
    </row>
    <row r="226" spans="10:29" x14ac:dyDescent="0.25">
      <c r="J226" s="168"/>
      <c r="K226" s="168"/>
      <c r="L226" s="168"/>
      <c r="M226" s="168"/>
      <c r="P226" s="168"/>
      <c r="Q226" s="168"/>
      <c r="X226" s="168"/>
      <c r="Y226" s="168"/>
      <c r="Z226" s="168"/>
      <c r="AA226" s="168"/>
      <c r="AB226" s="168"/>
      <c r="AC226" s="168"/>
    </row>
    <row r="227" spans="10:29" x14ac:dyDescent="0.25">
      <c r="J227" s="168"/>
      <c r="K227" s="168"/>
      <c r="L227" s="168"/>
      <c r="M227" s="168"/>
      <c r="P227" s="168"/>
      <c r="Q227" s="168"/>
      <c r="X227" s="168"/>
      <c r="Y227" s="168"/>
      <c r="Z227" s="168"/>
      <c r="AA227" s="168"/>
      <c r="AB227" s="168"/>
      <c r="AC227" s="168"/>
    </row>
    <row r="228" spans="10:29" x14ac:dyDescent="0.25">
      <c r="J228" s="168"/>
      <c r="K228" s="168"/>
      <c r="L228" s="168"/>
      <c r="M228" s="168"/>
      <c r="P228" s="168"/>
      <c r="Q228" s="168"/>
      <c r="X228" s="168"/>
      <c r="Y228" s="168"/>
      <c r="Z228" s="168"/>
      <c r="AA228" s="168"/>
      <c r="AB228" s="168"/>
      <c r="AC228" s="168"/>
    </row>
    <row r="229" spans="10:29" x14ac:dyDescent="0.25">
      <c r="J229" s="168"/>
      <c r="K229" s="168"/>
      <c r="L229" s="168"/>
      <c r="M229" s="168"/>
      <c r="P229" s="168"/>
      <c r="Q229" s="168"/>
      <c r="X229" s="168"/>
      <c r="Y229" s="168"/>
      <c r="Z229" s="168"/>
      <c r="AA229" s="168"/>
      <c r="AB229" s="168"/>
      <c r="AC229" s="168"/>
    </row>
    <row r="230" spans="10:29" x14ac:dyDescent="0.25">
      <c r="J230" s="168"/>
      <c r="K230" s="168"/>
      <c r="L230" s="168"/>
      <c r="M230" s="168"/>
      <c r="P230" s="168"/>
      <c r="Q230" s="168"/>
      <c r="X230" s="168"/>
      <c r="Y230" s="168"/>
      <c r="Z230" s="168"/>
      <c r="AA230" s="168"/>
      <c r="AB230" s="168"/>
      <c r="AC230" s="168"/>
    </row>
    <row r="231" spans="10:29" x14ac:dyDescent="0.25">
      <c r="J231" s="168"/>
      <c r="K231" s="168"/>
      <c r="L231" s="168"/>
      <c r="M231" s="168"/>
      <c r="P231" s="168"/>
      <c r="Q231" s="168"/>
      <c r="X231" s="168"/>
      <c r="Y231" s="168"/>
      <c r="Z231" s="168"/>
      <c r="AA231" s="168"/>
      <c r="AB231" s="168"/>
      <c r="AC231" s="168"/>
    </row>
    <row r="232" spans="10:29" x14ac:dyDescent="0.25">
      <c r="J232" s="168"/>
      <c r="K232" s="168"/>
      <c r="L232" s="168"/>
      <c r="M232" s="168"/>
      <c r="P232" s="168"/>
      <c r="Q232" s="168"/>
      <c r="X232" s="168"/>
      <c r="Y232" s="168"/>
      <c r="Z232" s="168"/>
      <c r="AA232" s="168"/>
      <c r="AB232" s="168"/>
      <c r="AC232" s="168"/>
    </row>
    <row r="233" spans="10:29" x14ac:dyDescent="0.25">
      <c r="J233" s="168"/>
      <c r="K233" s="168"/>
      <c r="L233" s="168"/>
      <c r="M233" s="168"/>
      <c r="P233" s="168"/>
      <c r="Q233" s="168"/>
      <c r="X233" s="168"/>
      <c r="Y233" s="168"/>
      <c r="Z233" s="168"/>
      <c r="AA233" s="168"/>
      <c r="AB233" s="168"/>
      <c r="AC233" s="168"/>
    </row>
    <row r="234" spans="10:29" x14ac:dyDescent="0.25">
      <c r="J234" s="168"/>
      <c r="K234" s="168"/>
      <c r="L234" s="168"/>
      <c r="M234" s="168"/>
      <c r="P234" s="168"/>
      <c r="Q234" s="168"/>
      <c r="X234" s="168"/>
      <c r="Y234" s="168"/>
      <c r="Z234" s="168"/>
      <c r="AA234" s="168"/>
      <c r="AB234" s="168"/>
      <c r="AC234" s="168"/>
    </row>
    <row r="235" spans="10:29" x14ac:dyDescent="0.25">
      <c r="J235" s="168"/>
      <c r="K235" s="168"/>
      <c r="L235" s="168"/>
      <c r="M235" s="168"/>
      <c r="P235" s="168"/>
      <c r="Q235" s="168"/>
      <c r="X235" s="168"/>
      <c r="Y235" s="168"/>
      <c r="Z235" s="168"/>
      <c r="AA235" s="168"/>
      <c r="AB235" s="168"/>
      <c r="AC235" s="168"/>
    </row>
    <row r="236" spans="10:29" x14ac:dyDescent="0.25">
      <c r="J236" s="168"/>
      <c r="K236" s="168"/>
      <c r="L236" s="168"/>
      <c r="M236" s="168"/>
      <c r="P236" s="168"/>
      <c r="Q236" s="168"/>
      <c r="X236" s="168"/>
      <c r="Y236" s="168"/>
      <c r="Z236" s="168"/>
      <c r="AA236" s="168"/>
      <c r="AB236" s="168"/>
      <c r="AC236" s="168"/>
    </row>
    <row r="237" spans="10:29" x14ac:dyDescent="0.25">
      <c r="J237" s="168"/>
      <c r="K237" s="168"/>
      <c r="L237" s="168"/>
      <c r="M237" s="168"/>
      <c r="P237" s="168"/>
      <c r="Q237" s="168"/>
      <c r="X237" s="168"/>
      <c r="Y237" s="168"/>
      <c r="Z237" s="168"/>
      <c r="AA237" s="168"/>
      <c r="AB237" s="168"/>
      <c r="AC237" s="168"/>
    </row>
    <row r="238" spans="10:29" x14ac:dyDescent="0.25">
      <c r="J238" s="168"/>
      <c r="K238" s="168"/>
      <c r="L238" s="168"/>
      <c r="M238" s="168"/>
      <c r="P238" s="168"/>
      <c r="Q238" s="168"/>
      <c r="X238" s="168"/>
      <c r="Y238" s="168"/>
      <c r="Z238" s="168"/>
      <c r="AA238" s="168"/>
      <c r="AB238" s="168"/>
      <c r="AC238" s="168"/>
    </row>
    <row r="239" spans="10:29" x14ac:dyDescent="0.25">
      <c r="J239" s="168"/>
      <c r="K239" s="168"/>
      <c r="L239" s="168"/>
      <c r="M239" s="168"/>
      <c r="P239" s="168"/>
      <c r="Q239" s="168"/>
      <c r="X239" s="168"/>
      <c r="Y239" s="168"/>
      <c r="Z239" s="168"/>
      <c r="AA239" s="168"/>
      <c r="AB239" s="168"/>
      <c r="AC239" s="168"/>
    </row>
    <row r="240" spans="10:29" x14ac:dyDescent="0.25">
      <c r="J240" s="168"/>
      <c r="K240" s="168"/>
      <c r="L240" s="168"/>
      <c r="M240" s="168"/>
      <c r="P240" s="168"/>
      <c r="Q240" s="168"/>
      <c r="X240" s="168"/>
      <c r="Y240" s="168"/>
      <c r="Z240" s="168"/>
      <c r="AA240" s="168"/>
      <c r="AB240" s="168"/>
      <c r="AC240" s="168"/>
    </row>
    <row r="241" spans="10:29" x14ac:dyDescent="0.25">
      <c r="J241" s="168"/>
      <c r="K241" s="168"/>
      <c r="L241" s="168"/>
      <c r="M241" s="168"/>
      <c r="P241" s="168"/>
      <c r="Q241" s="168"/>
      <c r="X241" s="168"/>
      <c r="Y241" s="168"/>
      <c r="Z241" s="168"/>
      <c r="AA241" s="168"/>
      <c r="AB241" s="168"/>
      <c r="AC241" s="168"/>
    </row>
    <row r="242" spans="10:29" x14ac:dyDescent="0.25">
      <c r="J242" s="168"/>
      <c r="K242" s="168"/>
      <c r="L242" s="168"/>
      <c r="M242" s="168"/>
      <c r="P242" s="168"/>
      <c r="Q242" s="168"/>
      <c r="X242" s="168"/>
      <c r="Y242" s="168"/>
      <c r="Z242" s="168"/>
      <c r="AA242" s="168"/>
      <c r="AB242" s="168"/>
      <c r="AC242" s="168"/>
    </row>
    <row r="243" spans="10:29" x14ac:dyDescent="0.25">
      <c r="J243" s="168"/>
      <c r="K243" s="168"/>
      <c r="L243" s="168"/>
      <c r="M243" s="168"/>
      <c r="P243" s="168"/>
      <c r="Q243" s="168"/>
      <c r="X243" s="168"/>
      <c r="Y243" s="168"/>
      <c r="Z243" s="168"/>
      <c r="AA243" s="168"/>
      <c r="AB243" s="168"/>
      <c r="AC243" s="168"/>
    </row>
    <row r="244" spans="10:29" x14ac:dyDescent="0.25">
      <c r="J244" s="168"/>
      <c r="K244" s="168"/>
      <c r="L244" s="168"/>
      <c r="M244" s="168"/>
      <c r="P244" s="168"/>
      <c r="Q244" s="168"/>
      <c r="X244" s="168"/>
      <c r="Y244" s="168"/>
      <c r="Z244" s="168"/>
      <c r="AA244" s="168"/>
      <c r="AB244" s="168"/>
      <c r="AC244" s="168"/>
    </row>
    <row r="245" spans="10:29" x14ac:dyDescent="0.25">
      <c r="J245" s="168"/>
      <c r="K245" s="168"/>
      <c r="L245" s="168"/>
      <c r="M245" s="168"/>
      <c r="P245" s="168"/>
      <c r="Q245" s="168"/>
      <c r="X245" s="168"/>
      <c r="Y245" s="168"/>
      <c r="Z245" s="168"/>
      <c r="AA245" s="168"/>
      <c r="AB245" s="168"/>
      <c r="AC245" s="168"/>
    </row>
    <row r="246" spans="10:29" x14ac:dyDescent="0.25">
      <c r="J246" s="168"/>
      <c r="K246" s="168"/>
      <c r="L246" s="168"/>
      <c r="M246" s="168"/>
      <c r="P246" s="168"/>
      <c r="Q246" s="168"/>
      <c r="X246" s="168"/>
      <c r="Y246" s="168"/>
      <c r="Z246" s="168"/>
      <c r="AA246" s="168"/>
      <c r="AB246" s="168"/>
      <c r="AC246" s="168"/>
    </row>
    <row r="247" spans="10:29" x14ac:dyDescent="0.25">
      <c r="J247" s="168"/>
      <c r="K247" s="168"/>
      <c r="L247" s="168"/>
      <c r="M247" s="168"/>
      <c r="P247" s="168"/>
      <c r="Q247" s="168"/>
      <c r="X247" s="168"/>
      <c r="Y247" s="168"/>
      <c r="Z247" s="168"/>
      <c r="AA247" s="168"/>
      <c r="AB247" s="168"/>
      <c r="AC247" s="168"/>
    </row>
    <row r="248" spans="10:29" x14ac:dyDescent="0.25">
      <c r="J248" s="168"/>
      <c r="K248" s="168"/>
      <c r="L248" s="168"/>
      <c r="M248" s="168"/>
      <c r="P248" s="168"/>
      <c r="Q248" s="168"/>
      <c r="X248" s="168"/>
      <c r="Y248" s="168"/>
      <c r="Z248" s="168"/>
      <c r="AA248" s="168"/>
      <c r="AB248" s="168"/>
      <c r="AC248" s="168"/>
    </row>
    <row r="249" spans="10:29" x14ac:dyDescent="0.25">
      <c r="J249" s="168"/>
      <c r="K249" s="168"/>
      <c r="L249" s="168"/>
      <c r="M249" s="168"/>
      <c r="P249" s="168"/>
      <c r="Q249" s="168"/>
      <c r="X249" s="168"/>
      <c r="Y249" s="168"/>
      <c r="Z249" s="168"/>
      <c r="AA249" s="168"/>
      <c r="AB249" s="168"/>
      <c r="AC249" s="168"/>
    </row>
    <row r="250" spans="10:29" x14ac:dyDescent="0.25">
      <c r="J250" s="168"/>
      <c r="K250" s="168"/>
      <c r="L250" s="168"/>
      <c r="M250" s="168"/>
      <c r="P250" s="168"/>
      <c r="Q250" s="168"/>
      <c r="X250" s="168"/>
      <c r="Y250" s="168"/>
      <c r="Z250" s="168"/>
      <c r="AA250" s="168"/>
      <c r="AB250" s="168"/>
      <c r="AC250" s="168"/>
    </row>
  </sheetData>
  <sheetProtection algorithmName="SHA-512" hashValue="/VgjxjM+XCjx9H5zRewzAWL+IEQ2/y02vReo6nSL6ZlCoL5tZEcp/VI8YKbt0pjjgJaT4VT4wfUur1k0qgYDhA==" saltValue="S64dsF6+IOXB4dgVShK1KA==" spinCount="100000" sheet="1" objects="1" scenarios="1"/>
  <autoFilter ref="A1:G45" xr:uid="{00000000-0009-0000-0000-000004000000}"/>
  <pageMargins left="0.7" right="0.7" top="0.75" bottom="0.75" header="0.3" footer="0.3"/>
  <pageSetup paperSize="9" orientation="portrait" r:id="rId1"/>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I1014"/>
  <sheetViews>
    <sheetView topLeftCell="A5" zoomScale="85" zoomScaleNormal="85" workbookViewId="0">
      <selection activeCell="B3" sqref="B3"/>
    </sheetView>
  </sheetViews>
  <sheetFormatPr defaultColWidth="9.1796875" defaultRowHeight="11.5" x14ac:dyDescent="0.25"/>
  <cols>
    <col min="1" max="1" width="19.81640625" style="26" customWidth="1"/>
    <col min="2" max="2" width="26.7265625" style="26" bestFit="1" customWidth="1"/>
    <col min="3" max="3" width="17.1796875" style="26" customWidth="1"/>
    <col min="4" max="4" width="30.26953125" style="26" customWidth="1"/>
    <col min="5" max="5" width="15.26953125" style="26" customWidth="1"/>
    <col min="6" max="6" width="20.81640625" style="26" customWidth="1"/>
    <col min="7" max="7" width="19.1796875" style="26" customWidth="1"/>
    <col min="8" max="8" width="14.7265625" style="26" customWidth="1"/>
    <col min="9" max="9" width="19.453125" style="26" customWidth="1"/>
    <col min="10" max="16384" width="9.1796875" style="26"/>
  </cols>
  <sheetData>
    <row r="1" spans="1:9" ht="24" customHeight="1" x14ac:dyDescent="0.25">
      <c r="A1" s="26">
        <v>1</v>
      </c>
      <c r="B1" s="26">
        <v>2</v>
      </c>
      <c r="C1" s="26">
        <v>3</v>
      </c>
      <c r="D1" s="26">
        <v>4</v>
      </c>
      <c r="E1" s="26">
        <v>5</v>
      </c>
      <c r="F1" s="26">
        <v>6</v>
      </c>
      <c r="G1" s="26">
        <v>7</v>
      </c>
    </row>
    <row r="2" spans="1:9" ht="46.5" customHeight="1" x14ac:dyDescent="0.25">
      <c r="A2" s="10" t="s">
        <v>2</v>
      </c>
      <c r="B2" s="10" t="s">
        <v>2</v>
      </c>
      <c r="C2" s="27"/>
      <c r="D2" s="28" t="s">
        <v>55</v>
      </c>
      <c r="E2" s="26" t="s">
        <v>2</v>
      </c>
      <c r="F2" s="28" t="s">
        <v>14</v>
      </c>
      <c r="G2" s="26" t="s">
        <v>172</v>
      </c>
    </row>
    <row r="3" spans="1:9" ht="83.25" customHeight="1" x14ac:dyDescent="0.25">
      <c r="A3" s="10" t="s">
        <v>1</v>
      </c>
      <c r="B3" s="10" t="s">
        <v>1</v>
      </c>
      <c r="C3" s="27"/>
      <c r="D3" s="28" t="s">
        <v>56</v>
      </c>
      <c r="E3" s="28" t="s">
        <v>13</v>
      </c>
      <c r="F3" s="28" t="s">
        <v>53</v>
      </c>
      <c r="G3" s="28" t="s">
        <v>173</v>
      </c>
    </row>
    <row r="4" spans="1:9" ht="48.75" customHeight="1" x14ac:dyDescent="0.25">
      <c r="A4" s="10"/>
      <c r="B4" s="10" t="s">
        <v>48</v>
      </c>
      <c r="C4" s="27"/>
      <c r="D4" s="28" t="s">
        <v>57</v>
      </c>
      <c r="E4" s="26" t="s">
        <v>1</v>
      </c>
      <c r="F4" s="28" t="s">
        <v>54</v>
      </c>
      <c r="G4" s="26" t="s">
        <v>1</v>
      </c>
    </row>
    <row r="5" spans="1:9" ht="48" customHeight="1" x14ac:dyDescent="0.25">
      <c r="A5" s="28"/>
      <c r="B5" s="27"/>
      <c r="C5" s="27"/>
      <c r="D5" s="28" t="s">
        <v>58</v>
      </c>
    </row>
    <row r="6" spans="1:9" x14ac:dyDescent="0.25">
      <c r="A6" s="28"/>
      <c r="B6" s="28"/>
      <c r="C6" s="28"/>
      <c r="D6" s="28" t="s">
        <v>12</v>
      </c>
    </row>
    <row r="8" spans="1:9" x14ac:dyDescent="0.25">
      <c r="A8" s="28" t="s">
        <v>92</v>
      </c>
      <c r="B8" s="26" t="s">
        <v>93</v>
      </c>
      <c r="D8" s="26" t="s">
        <v>94</v>
      </c>
      <c r="E8" s="26" t="s">
        <v>95</v>
      </c>
      <c r="F8" s="26" t="s">
        <v>96</v>
      </c>
      <c r="G8" s="26" t="s">
        <v>97</v>
      </c>
    </row>
    <row r="9" spans="1:9" x14ac:dyDescent="0.25">
      <c r="A9" s="28"/>
    </row>
    <row r="12" spans="1:9" ht="46" x14ac:dyDescent="0.25">
      <c r="A12" s="28" t="s">
        <v>82</v>
      </c>
      <c r="B12" s="28" t="s">
        <v>87</v>
      </c>
      <c r="C12" s="28" t="s">
        <v>2</v>
      </c>
      <c r="D12" s="28" t="s">
        <v>165</v>
      </c>
      <c r="E12" s="28" t="s">
        <v>14</v>
      </c>
      <c r="F12" s="28" t="s">
        <v>164</v>
      </c>
      <c r="G12" s="28" t="s">
        <v>162</v>
      </c>
      <c r="H12" s="28" t="s">
        <v>89</v>
      </c>
      <c r="I12" s="28" t="s">
        <v>190</v>
      </c>
    </row>
    <row r="13" spans="1:9" ht="57.5" x14ac:dyDescent="0.25">
      <c r="A13" s="28" t="s">
        <v>83</v>
      </c>
      <c r="B13" s="28" t="s">
        <v>302</v>
      </c>
      <c r="C13" s="28" t="s">
        <v>91</v>
      </c>
      <c r="D13" s="28" t="s">
        <v>166</v>
      </c>
      <c r="E13" s="28" t="s">
        <v>53</v>
      </c>
      <c r="F13" s="28" t="s">
        <v>186</v>
      </c>
      <c r="G13" s="28" t="s">
        <v>163</v>
      </c>
      <c r="H13" s="28" t="s">
        <v>90</v>
      </c>
      <c r="I13" s="28" t="s">
        <v>191</v>
      </c>
    </row>
    <row r="14" spans="1:9" ht="46" x14ac:dyDescent="0.25">
      <c r="A14" s="28" t="s">
        <v>84</v>
      </c>
      <c r="B14" s="26" t="s">
        <v>1</v>
      </c>
      <c r="C14" s="28" t="s">
        <v>303</v>
      </c>
      <c r="D14" s="28" t="s">
        <v>1</v>
      </c>
      <c r="E14" s="28" t="s">
        <v>88</v>
      </c>
      <c r="F14" s="28" t="s">
        <v>1</v>
      </c>
      <c r="G14" s="28" t="s">
        <v>1</v>
      </c>
      <c r="H14" s="28" t="s">
        <v>1</v>
      </c>
      <c r="I14" s="28" t="s">
        <v>1</v>
      </c>
    </row>
    <row r="15" spans="1:9" x14ac:dyDescent="0.25">
      <c r="A15" s="28" t="s">
        <v>85</v>
      </c>
      <c r="C15" s="26" t="s">
        <v>1</v>
      </c>
      <c r="G15" s="28"/>
    </row>
    <row r="16" spans="1:9" x14ac:dyDescent="0.25">
      <c r="A16" s="28" t="s">
        <v>86</v>
      </c>
      <c r="G16" s="28"/>
    </row>
    <row r="18" spans="1:9" x14ac:dyDescent="0.25">
      <c r="A18" s="26" t="s">
        <v>74</v>
      </c>
      <c r="B18" s="26" t="s">
        <v>75</v>
      </c>
      <c r="C18" s="26" t="s">
        <v>76</v>
      </c>
      <c r="D18" s="26" t="s">
        <v>77</v>
      </c>
      <c r="E18" s="26" t="s">
        <v>78</v>
      </c>
      <c r="F18" s="26" t="s">
        <v>79</v>
      </c>
      <c r="G18" s="26" t="s">
        <v>80</v>
      </c>
      <c r="H18" s="26" t="s">
        <v>81</v>
      </c>
      <c r="I18" s="26" t="s">
        <v>192</v>
      </c>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sheetData>
  <sheetProtection algorithmName="SHA-512" hashValue="wiI430+lt4CzKFs4/UMCMdPh5BHMogWWFbOp0jHtM0DPYBJnVSxMV9LtIr4doe9LRtcAb7HtfZitynZE4tEagg==" saltValue="qDrpHzj4zssrVzUA5YGu+w=="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dimension ref="A1:L87"/>
  <sheetViews>
    <sheetView topLeftCell="A45" zoomScale="85" zoomScaleNormal="85" workbookViewId="0">
      <selection activeCell="B3" sqref="B3"/>
    </sheetView>
  </sheetViews>
  <sheetFormatPr defaultRowHeight="12.5" x14ac:dyDescent="0.25"/>
  <cols>
    <col min="1" max="1" width="11.1796875" style="57" bestFit="1" customWidth="1"/>
    <col min="2" max="2" width="17.7265625" bestFit="1" customWidth="1"/>
    <col min="4" max="4" width="9.81640625" bestFit="1" customWidth="1"/>
    <col min="8" max="8" width="11" bestFit="1" customWidth="1"/>
    <col min="10" max="10" width="9.7265625" bestFit="1" customWidth="1"/>
    <col min="12" max="12" width="9.7265625" bestFit="1" customWidth="1"/>
  </cols>
  <sheetData>
    <row r="1" spans="1:12" x14ac:dyDescent="0.25">
      <c r="B1" s="24">
        <f>IF(LEFT(B3,14)="not applicable",1,COUNTA(B3:B5))</f>
        <v>1</v>
      </c>
      <c r="D1" s="24">
        <f>IF(LEFT(D3,43)="not applicable (Q6.1.5 answered with 'no')",1,COUNTA(D3:D5))</f>
        <v>2</v>
      </c>
      <c r="F1" s="24">
        <f>IF(LEFT(F3,43)="not applicable",1,COUNTA(F3:F5))</f>
        <v>3</v>
      </c>
      <c r="H1" s="24">
        <f>IF(LEFT(H3,44)="not applicable (Q6.1.15 answered with 'no')",1,COUNTA(H3:H5))</f>
        <v>3</v>
      </c>
      <c r="J1" s="24">
        <f>IF(LEFT(J3,44)="not applicable (Q6.1.18 answered with 'no')",1,COUNTA(J3:J5))</f>
        <v>3</v>
      </c>
      <c r="L1" s="24">
        <f>IF(LEFT(L3,44)="not applicable (Q6.1.19 answered with 'no')",1,COUNTA(L3:L5))</f>
        <v>3</v>
      </c>
    </row>
    <row r="2" spans="1:12" x14ac:dyDescent="0.25">
      <c r="A2" s="57" t="s">
        <v>119</v>
      </c>
      <c r="B2" s="7" t="s">
        <v>108</v>
      </c>
      <c r="D2" t="s">
        <v>109</v>
      </c>
      <c r="F2" s="7" t="s">
        <v>110</v>
      </c>
      <c r="H2" s="7" t="s">
        <v>111</v>
      </c>
      <c r="J2" s="7" t="s">
        <v>112</v>
      </c>
      <c r="L2" s="7" t="s">
        <v>113</v>
      </c>
    </row>
    <row r="3" spans="1:12" ht="46" x14ac:dyDescent="0.25">
      <c r="A3" s="57" t="s">
        <v>118</v>
      </c>
      <c r="B3" s="75" t="str">
        <f>IF('6-SOEs'!$P$13="yes, and it is publicly available","yes, and requirement to do so regularly","not applicable")</f>
        <v>not applicable</v>
      </c>
      <c r="D3" s="49" t="str">
        <f>IF('6-SOEs'!$P$17="no","not applicable (Q6.1.5 answered with 'no')","majority")</f>
        <v>majority</v>
      </c>
      <c r="F3" s="50" t="str">
        <f>IF('6-SOEs'!$P$23="yes (in all or most sectors)","not applicable","yes (for all or most of them)")</f>
        <v>yes (for all or most of them)</v>
      </c>
      <c r="H3" s="50" t="str">
        <f>IF('6-SOEs'!$P$39="no","not applicable (Q6.1.15 answered with 'no')","yes (all or most commercial SOEs)")</f>
        <v>yes (all or most commercial SOEs)</v>
      </c>
      <c r="J3" s="50" t="str">
        <f>IF('6-SOEs'!$P$45="no","not applicable (Q6.1.18 answered with 'no')","yes (all or most commercial SOEs)")</f>
        <v>yes (all or most commercial SOEs)</v>
      </c>
      <c r="L3" s="50" t="str">
        <f>IF('6-SOEs'!$P$48="no","not applicable (Q6.1.19 answered with 'no')","yes (all or most commercial SOEs)")</f>
        <v>yes (all or most commercial SOEs)</v>
      </c>
    </row>
    <row r="4" spans="1:12" ht="34.5" x14ac:dyDescent="0.25">
      <c r="B4" s="25" t="str">
        <f>IF('6-SOEs'!$P$13="yes, and it is publicly available","yes, but only done on an ad-hoc basis","")</f>
        <v/>
      </c>
      <c r="D4" s="25" t="str">
        <f>IF('6-SOEs'!$P$17="no"," ","less than the majority")</f>
        <v>less than the majority</v>
      </c>
      <c r="F4" s="25" t="str">
        <f>IF('6-SOEs'!$P$23="yes (in all or most sectors)"," ","yes (only for some of them)")</f>
        <v>yes (only for some of them)</v>
      </c>
      <c r="H4" s="75" t="str">
        <f>IF('6-SOEs'!$P$39="no"," ","yes (some commercial SOEs)")</f>
        <v>yes (some commercial SOEs)</v>
      </c>
      <c r="J4" s="25" t="str">
        <f>IF('6-SOEs'!$P$45="no"," ","yes (some commercial SOEs)")</f>
        <v>yes (some commercial SOEs)</v>
      </c>
      <c r="L4" s="25" t="str">
        <f>IF('6-SOEs'!$P$48="no"," ","yes (some commercial SOEs)")</f>
        <v>yes (some commercial SOEs)</v>
      </c>
    </row>
    <row r="5" spans="1:12" x14ac:dyDescent="0.25">
      <c r="B5" s="25" t="str">
        <f>IF('6-SOEs'!$P$13="yes, and it is publicly available","no","")</f>
        <v/>
      </c>
      <c r="D5" s="49"/>
      <c r="F5" s="25" t="str">
        <f>IF('6-SOEs'!$P$23="yes (in all or most sectors)"," ","no")</f>
        <v>no</v>
      </c>
      <c r="H5" s="25" t="str">
        <f>IF('6-SOEs'!$P$39="no"," ","no")</f>
        <v>no</v>
      </c>
      <c r="J5" s="25" t="str">
        <f>IF('6-SOEs'!$P$45="no"," ","no")</f>
        <v>no</v>
      </c>
      <c r="L5" s="25" t="str">
        <f>IF('6-SOEs'!$P$48="no"," ","no")</f>
        <v>no</v>
      </c>
    </row>
    <row r="6" spans="1:12" s="7" customFormat="1" x14ac:dyDescent="0.25">
      <c r="A6" s="57"/>
      <c r="B6" s="25"/>
      <c r="D6" s="75"/>
      <c r="F6" s="25"/>
      <c r="H6" s="25"/>
      <c r="J6" s="25"/>
      <c r="L6" s="25"/>
    </row>
    <row r="7" spans="1:12" s="7" customFormat="1" x14ac:dyDescent="0.25">
      <c r="A7" s="57"/>
      <c r="B7" s="25"/>
      <c r="D7" s="75"/>
      <c r="F7" s="25"/>
      <c r="H7" s="25"/>
      <c r="J7" s="25"/>
      <c r="L7" s="25"/>
    </row>
    <row r="8" spans="1:12" s="7" customFormat="1" x14ac:dyDescent="0.25">
      <c r="A8" s="57"/>
      <c r="B8" s="25"/>
      <c r="D8" s="75"/>
      <c r="F8" s="25"/>
      <c r="H8" s="25"/>
      <c r="J8" s="25"/>
      <c r="L8" s="25"/>
    </row>
    <row r="9" spans="1:12" s="7" customFormat="1" x14ac:dyDescent="0.25">
      <c r="A9" s="57"/>
      <c r="B9" s="25"/>
      <c r="D9" s="75"/>
      <c r="F9" s="25"/>
      <c r="H9" s="25"/>
      <c r="J9" s="25"/>
      <c r="L9" s="25"/>
    </row>
    <row r="10" spans="1:12" s="7" customFormat="1" x14ac:dyDescent="0.25">
      <c r="A10" s="57"/>
      <c r="B10" s="25"/>
      <c r="D10" s="75"/>
      <c r="F10" s="25"/>
      <c r="H10" s="25"/>
      <c r="J10" s="25"/>
      <c r="L10" s="25"/>
    </row>
    <row r="11" spans="1:12" s="7" customFormat="1" x14ac:dyDescent="0.25">
      <c r="A11" s="57"/>
      <c r="B11" s="24">
        <f>IF(LEFT(B13,14)="not applicable",1,COUNTA(B13:B15))</f>
        <v>1</v>
      </c>
      <c r="D11" s="24">
        <f>IF(LEFT(D13,43)="not applicable (Q6.1.5 answered with 'no')",1,COUNTA(D13:D15))</f>
        <v>2</v>
      </c>
      <c r="F11" s="24">
        <f>IF(LEFT(F13,43)="not applicable",1,COUNTA(F13:F15))</f>
        <v>3</v>
      </c>
      <c r="H11" s="24">
        <f>IF(LEFT(H13,44)="not applicable (Q6.1.15 answered with 'no')",1,COUNTA(H13:H15))</f>
        <v>3</v>
      </c>
      <c r="J11" s="24">
        <f>IF(LEFT(J13,44)="not applicable (Q6.1.18 answered with 'no')",1,COUNTA(J13:J15))</f>
        <v>3</v>
      </c>
      <c r="L11" s="24">
        <f>IF(LEFT(L13,44)="not applicable (Q6.1.19 answered with 'no')",1,COUNTA(L13:L15))</f>
        <v>3</v>
      </c>
    </row>
    <row r="12" spans="1:12" s="7" customFormat="1" x14ac:dyDescent="0.25">
      <c r="A12" s="57" t="s">
        <v>197</v>
      </c>
      <c r="B12" s="7" t="s">
        <v>108</v>
      </c>
      <c r="D12" s="7" t="s">
        <v>109</v>
      </c>
      <c r="F12" s="7" t="s">
        <v>110</v>
      </c>
      <c r="H12" s="7" t="s">
        <v>111</v>
      </c>
      <c r="J12" s="7" t="s">
        <v>112</v>
      </c>
      <c r="L12" s="7" t="s">
        <v>113</v>
      </c>
    </row>
    <row r="13" spans="1:12" s="7" customFormat="1" ht="46" x14ac:dyDescent="0.25">
      <c r="A13" s="57" t="s">
        <v>199</v>
      </c>
      <c r="B13" s="75" t="str">
        <f>IF('6-SOEs'!$R$13="yes, and it is publicly available","yes, and requirement to do so regularly","not applicable")</f>
        <v>not applicable</v>
      </c>
      <c r="D13" s="75" t="str">
        <f>IF('6-SOEs'!$R$17="no","not applicable (Q6.1.5 answered with 'no')","majority")</f>
        <v>majority</v>
      </c>
      <c r="F13" s="75" t="str">
        <f>IF('6-SOEs'!$R$23="yes (in all or most sectors)","not applicable","yes (for all or most of them)")</f>
        <v>yes (for all or most of them)</v>
      </c>
      <c r="H13" s="75" t="str">
        <f>IF('6-SOEs'!$R$39="no","not applicable (Q6.1.15 answered with 'no')","yes (all or most commercial SOEs)")</f>
        <v>yes (all or most commercial SOEs)</v>
      </c>
      <c r="J13" s="75" t="str">
        <f>IF('6-SOEs'!$R$45="no","not applicable (Q6.1.18 answered with 'no')","yes (all or most commercial SOEs)")</f>
        <v>yes (all or most commercial SOEs)</v>
      </c>
      <c r="L13" s="75" t="str">
        <f>IF('6-SOEs'!$R$48="no","not applicable (Q6.1.19 answered with 'no')","yes (all or most commercial SOEs)")</f>
        <v>yes (all or most commercial SOEs)</v>
      </c>
    </row>
    <row r="14" spans="1:12" s="7" customFormat="1" ht="34.5" x14ac:dyDescent="0.25">
      <c r="A14" s="57"/>
      <c r="B14" s="25" t="str">
        <f>IF('6-SOEs'!$R$13="yes, and it is publicly available","yes, but only done on an ad-hoc basis","")</f>
        <v/>
      </c>
      <c r="D14" s="25" t="str">
        <f>IF('6-SOEs'!$R$17="no"," ","less than the majority")</f>
        <v>less than the majority</v>
      </c>
      <c r="F14" s="25" t="str">
        <f>IF('6-SOEs'!$R$23="yes (in all or most sectors)"," ","yes (only for some of them)")</f>
        <v>yes (only for some of them)</v>
      </c>
      <c r="H14" s="75" t="str">
        <f>IF('6-SOEs'!$R$39="no"," ","yes (some commercial SOEs)")</f>
        <v>yes (some commercial SOEs)</v>
      </c>
      <c r="J14" s="25" t="str">
        <f>IF('6-SOEs'!$R$45="no"," ","yes (some commercial SOEs)")</f>
        <v>yes (some commercial SOEs)</v>
      </c>
      <c r="L14" s="25" t="str">
        <f>IF('6-SOEs'!$R$48="no"," ","yes (some commercial SOEs)")</f>
        <v>yes (some commercial SOEs)</v>
      </c>
    </row>
    <row r="15" spans="1:12" s="7" customFormat="1" x14ac:dyDescent="0.25">
      <c r="A15" s="57"/>
      <c r="B15" s="25" t="str">
        <f>IF('6-SOEs'!$R$13="yes, and it is publicly available","no","")</f>
        <v/>
      </c>
      <c r="D15" s="75"/>
      <c r="F15" s="25" t="str">
        <f>IF('6-SOEs'!$R$23="yes (in all or most sectors)"," ","no")</f>
        <v>no</v>
      </c>
      <c r="H15" s="25" t="str">
        <f>IF('6-SOEs'!$R$39="no"," ","no")</f>
        <v>no</v>
      </c>
      <c r="J15" s="25" t="str">
        <f>IF('6-SOEs'!$R$45="no"," ","no")</f>
        <v>no</v>
      </c>
      <c r="L15" s="25" t="str">
        <f>IF('6-SOEs'!$R$48="no"," ","no")</f>
        <v>no</v>
      </c>
    </row>
    <row r="16" spans="1:12" s="7" customFormat="1" x14ac:dyDescent="0.25">
      <c r="A16" s="57"/>
      <c r="B16" s="25"/>
      <c r="D16" s="75"/>
      <c r="F16" s="25"/>
      <c r="H16" s="25"/>
      <c r="J16" s="25"/>
      <c r="L16" s="25"/>
    </row>
    <row r="17" spans="1:12" s="7" customFormat="1" x14ac:dyDescent="0.25">
      <c r="A17" s="57"/>
      <c r="B17" s="25"/>
      <c r="D17" s="75"/>
      <c r="F17" s="25"/>
      <c r="H17" s="25"/>
      <c r="J17" s="25"/>
      <c r="L17" s="25"/>
    </row>
    <row r="18" spans="1:12" s="7" customFormat="1" x14ac:dyDescent="0.25">
      <c r="A18" s="57"/>
      <c r="B18" s="25"/>
      <c r="D18" s="75"/>
      <c r="F18" s="25"/>
      <c r="H18" s="25"/>
      <c r="J18" s="25"/>
      <c r="L18" s="25"/>
    </row>
    <row r="19" spans="1:12" s="7" customFormat="1" x14ac:dyDescent="0.25">
      <c r="A19" s="57"/>
      <c r="B19" s="25"/>
      <c r="D19" s="75"/>
      <c r="F19" s="25"/>
      <c r="H19" s="25"/>
      <c r="J19" s="25"/>
      <c r="L19" s="25"/>
    </row>
    <row r="20" spans="1:12" s="7" customFormat="1" x14ac:dyDescent="0.25">
      <c r="A20" s="57"/>
      <c r="B20" s="25"/>
      <c r="D20" s="75"/>
      <c r="F20" s="25"/>
      <c r="H20" s="25"/>
      <c r="J20" s="25"/>
      <c r="L20" s="25"/>
    </row>
    <row r="21" spans="1:12" s="7" customFormat="1" x14ac:dyDescent="0.25">
      <c r="A21" s="57"/>
      <c r="B21" s="24">
        <f>IF(LEFT(B23,14)="not applicable",1,COUNTA(B23:B25))</f>
        <v>1</v>
      </c>
      <c r="D21" s="24">
        <f>IF(LEFT(D23,43)="not applicable (Q6.1.5 answered with 'no')",1,COUNTA(D23:D25))</f>
        <v>2</v>
      </c>
      <c r="F21" s="24">
        <f>IF(LEFT(F23,43)="not applicable",1,COUNTA(F23:F25))</f>
        <v>3</v>
      </c>
      <c r="H21" s="24">
        <f>IF(LEFT(H23,44)="not applicable (Q6.1.15 answered with 'no')",1,COUNTA(H23:H25))</f>
        <v>3</v>
      </c>
      <c r="J21" s="24">
        <f>IF(LEFT(J23,44)="not applicable (Q6.1.18 answered with 'no')",1,COUNTA(J23:J25))</f>
        <v>3</v>
      </c>
      <c r="L21" s="24">
        <f>IF(LEFT(L23,44)="not applicable (Q6.1.19 answered with 'no')",1,COUNTA(L23:L25))</f>
        <v>3</v>
      </c>
    </row>
    <row r="22" spans="1:12" s="7" customFormat="1" x14ac:dyDescent="0.25">
      <c r="A22" s="57" t="s">
        <v>198</v>
      </c>
      <c r="B22" s="7" t="s">
        <v>108</v>
      </c>
      <c r="D22" s="7" t="s">
        <v>109</v>
      </c>
      <c r="F22" s="7" t="s">
        <v>110</v>
      </c>
      <c r="H22" s="7" t="s">
        <v>111</v>
      </c>
      <c r="J22" s="7" t="s">
        <v>112</v>
      </c>
      <c r="L22" s="7" t="s">
        <v>113</v>
      </c>
    </row>
    <row r="23" spans="1:12" s="7" customFormat="1" ht="46" x14ac:dyDescent="0.25">
      <c r="A23" s="57" t="s">
        <v>200</v>
      </c>
      <c r="B23" s="75" t="str">
        <f>IF('6-SOEs'!$T$13="yes, and it is publicly available","yes, and requirement to do so regularly","not applicable")</f>
        <v>not applicable</v>
      </c>
      <c r="D23" s="75" t="str">
        <f>IF('6-SOEs'!$T$17="no","not applicable (Q6.1.5 answered with 'no')","majority")</f>
        <v>majority</v>
      </c>
      <c r="F23" s="75" t="str">
        <f>IF('6-SOEs'!$T$23="yes (in all or most sectors)","not applicable","yes (for all or most of them)")</f>
        <v>yes (for all or most of them)</v>
      </c>
      <c r="H23" s="75" t="str">
        <f>IF('6-SOEs'!$T$39="no","not applicable (Q6.1.15 answered with 'no')","yes (all or most commercial SOEs)")</f>
        <v>yes (all or most commercial SOEs)</v>
      </c>
      <c r="J23" s="75" t="str">
        <f>IF('6-SOEs'!$T$45="no","not applicable (Q6.1.18 answered with 'no')","yes (all or most commercial SOEs)")</f>
        <v>yes (all or most commercial SOEs)</v>
      </c>
      <c r="L23" s="75" t="str">
        <f>IF('6-SOEs'!$T$48="no","not applicable (Q6.1.19 answered with 'no')","yes (all or most commercial SOEs)")</f>
        <v>yes (all or most commercial SOEs)</v>
      </c>
    </row>
    <row r="24" spans="1:12" s="7" customFormat="1" ht="34.5" x14ac:dyDescent="0.25">
      <c r="A24" s="57"/>
      <c r="B24" s="25" t="str">
        <f>IF('6-SOEs'!$T$13="yes, and it is publicly available","yes, but only done on an ad-hoc basis","")</f>
        <v/>
      </c>
      <c r="D24" s="25" t="str">
        <f>IF('6-SOEs'!$T$17="no"," ","less than the majority")</f>
        <v>less than the majority</v>
      </c>
      <c r="F24" s="25" t="str">
        <f>IF('6-SOEs'!$T$23="yes (in all or most sectors)"," ","yes (only for some of them)")</f>
        <v>yes (only for some of them)</v>
      </c>
      <c r="H24" s="75" t="str">
        <f>IF('6-SOEs'!$T$39="no"," ","yes (some commercial SOEs)")</f>
        <v>yes (some commercial SOEs)</v>
      </c>
      <c r="J24" s="25" t="str">
        <f>IF('6-SOEs'!$T$45="no"," ","yes (some commercial SOEs)")</f>
        <v>yes (some commercial SOEs)</v>
      </c>
      <c r="L24" s="25" t="str">
        <f>IF('6-SOEs'!$T$48="no"," ","yes (some commercial SOEs)")</f>
        <v>yes (some commercial SOEs)</v>
      </c>
    </row>
    <row r="25" spans="1:12" s="7" customFormat="1" x14ac:dyDescent="0.25">
      <c r="A25" s="57"/>
      <c r="B25" s="25" t="str">
        <f>IF('6-SOEs'!$T$13="yes, and it is publicly available","no","")</f>
        <v/>
      </c>
      <c r="D25" s="75"/>
      <c r="F25" s="25" t="str">
        <f>IF('6-SOEs'!$T$23="yes (in all or most sectors)"," ","no")</f>
        <v>no</v>
      </c>
      <c r="H25" s="25" t="str">
        <f>IF('6-SOEs'!$T$39="no"," ","no")</f>
        <v>no</v>
      </c>
      <c r="J25" s="25" t="str">
        <f>IF('6-SOEs'!$T$45="no"," ","no")</f>
        <v>no</v>
      </c>
      <c r="L25" s="25" t="str">
        <f>IF('6-SOEs'!$T$48="no"," ","no")</f>
        <v>no</v>
      </c>
    </row>
    <row r="26" spans="1:12" x14ac:dyDescent="0.25">
      <c r="H26" s="25"/>
    </row>
    <row r="27" spans="1:12" x14ac:dyDescent="0.25">
      <c r="H27" s="25"/>
    </row>
    <row r="29" spans="1:12" s="7" customFormat="1" x14ac:dyDescent="0.25">
      <c r="A29" s="57"/>
    </row>
    <row r="31" spans="1:12" x14ac:dyDescent="0.25">
      <c r="B31" s="24">
        <f>IF(LEFT(B33,14)="not applicable",1,COUNTA(B33:B35))</f>
        <v>1</v>
      </c>
      <c r="D31" s="24">
        <f>IF(LEFT(D33,43)="not applicable (Q6.1.5 answered with 'no')",1,COUNTA(D33:D35))</f>
        <v>2</v>
      </c>
      <c r="F31" s="24">
        <f>IF(LEFT(F33,43)="not applicable",1,COUNTA(F33:F35))</f>
        <v>3</v>
      </c>
      <c r="H31" s="24">
        <f>IF(LEFT(H33,44)="not applicable (Q6.1.15 answered with 'no')",1,COUNTA(H33:H35))</f>
        <v>3</v>
      </c>
      <c r="J31" s="24">
        <f>IF(LEFT(J33,44)="not applicable (Q6.1.18 answered with 'no')",1,COUNTA(J33:J35))</f>
        <v>3</v>
      </c>
      <c r="L31" s="24">
        <f>IF(LEFT(L33,44)="not applicable (Q6.1.19 answered with 'no')",1,COUNTA(L33:L35))</f>
        <v>3</v>
      </c>
    </row>
    <row r="32" spans="1:12" x14ac:dyDescent="0.25">
      <c r="A32" s="57" t="s">
        <v>201</v>
      </c>
      <c r="B32" s="7" t="s">
        <v>108</v>
      </c>
      <c r="D32" s="7" t="s">
        <v>109</v>
      </c>
      <c r="F32" t="s">
        <v>110</v>
      </c>
      <c r="H32" s="7" t="s">
        <v>111</v>
      </c>
      <c r="J32" s="7" t="s">
        <v>112</v>
      </c>
      <c r="L32" s="7" t="s">
        <v>113</v>
      </c>
    </row>
    <row r="33" spans="1:12" ht="46" x14ac:dyDescent="0.25">
      <c r="A33" s="57" t="s">
        <v>202</v>
      </c>
      <c r="B33" s="75" t="str">
        <f>IF('6-SOEs'!$AB$13="yes, and it is publicly available","yes, and requirement to do so regularly","not applicable")</f>
        <v>not applicable</v>
      </c>
      <c r="D33" s="49" t="str">
        <f>IF('6-SOEs'!$AB$17="no","not applicable (Q6.1.5 answered with 'no')","majority")</f>
        <v>majority</v>
      </c>
      <c r="F33" s="50" t="str">
        <f>IF('6-SOEs'!$AB$23="yes (in all or most sectors)","not applicable","yes (for all or most of them)")</f>
        <v>yes (for all or most of them)</v>
      </c>
      <c r="H33" s="50" t="str">
        <f>IF('6-SOEs'!$AB$39="no","not applicable (Q6.1.15 answered with 'no')","yes (all or most commercial SOEs)")</f>
        <v>yes (all or most commercial SOEs)</v>
      </c>
      <c r="J33" s="50" t="str">
        <f>IF('6-SOEs'!$AB$45="no","not applicable (Q6.1.18 answered with 'no')","yes (all or most commercial SOEs)")</f>
        <v>yes (all or most commercial SOEs)</v>
      </c>
      <c r="L33" s="50" t="str">
        <f>IF('6-SOEs'!$AB$48="no","not applicable (Q6.1.19 answered with 'no')","yes (all or most commercial SOEs)")</f>
        <v>yes (all or most commercial SOEs)</v>
      </c>
    </row>
    <row r="34" spans="1:12" ht="34.5" x14ac:dyDescent="0.25">
      <c r="B34" s="25" t="str">
        <f>IF('6-SOEs'!$AB$13="yes, and it is publicly available","yes, but only done on an ad-hoc basis","")</f>
        <v/>
      </c>
      <c r="D34" s="25" t="str">
        <f>IF('6-SOEs'!$AB$17="no"," ","less than the majority")</f>
        <v>less than the majority</v>
      </c>
      <c r="F34" s="25" t="str">
        <f>IF('6-SOEs'!$AB$23="yes (in all or most sectors)"," ","yes (only for some of them)")</f>
        <v>yes (only for some of them)</v>
      </c>
      <c r="H34" s="75" t="str">
        <f>IF('6-SOEs'!$AB$39="no"," ","yes (some commercial SOEs)")</f>
        <v>yes (some commercial SOEs)</v>
      </c>
      <c r="J34" s="25" t="str">
        <f>IF('6-SOEs'!$AB$45="no"," ","yes (some commercial SOEs)")</f>
        <v>yes (some commercial SOEs)</v>
      </c>
      <c r="L34" s="25" t="str">
        <f>IF('6-SOEs'!$AB$48="no"," ","yes (some commercial SOEs)")</f>
        <v>yes (some commercial SOEs)</v>
      </c>
    </row>
    <row r="35" spans="1:12" x14ac:dyDescent="0.25">
      <c r="B35" s="25" t="str">
        <f>IF('6-SOEs'!$AB$13="yes, and it is publicly available","no","")</f>
        <v/>
      </c>
      <c r="F35" s="25" t="str">
        <f>IF('6-SOEs'!$AB$23="yes (in all or most sectors)"," ","no")</f>
        <v>no</v>
      </c>
      <c r="H35" s="25" t="str">
        <f>IF('6-SOEs'!$AB$39="no"," ","no")</f>
        <v>no</v>
      </c>
      <c r="J35" s="25" t="str">
        <f>IF('6-SOEs'!$AB$45="no"," ","no")</f>
        <v>no</v>
      </c>
      <c r="L35" s="25" t="str">
        <f>IF('6-SOEs'!$AB$48="no"," ","no")</f>
        <v>no</v>
      </c>
    </row>
    <row r="36" spans="1:12" x14ac:dyDescent="0.25">
      <c r="H36" s="25"/>
    </row>
    <row r="37" spans="1:12" x14ac:dyDescent="0.25">
      <c r="H37" s="25"/>
    </row>
    <row r="41" spans="1:12" x14ac:dyDescent="0.25">
      <c r="B41" s="24">
        <f>IF(LEFT(B43,14)="not applicable",1,COUNTA(B43:B45))</f>
        <v>1</v>
      </c>
      <c r="D41" s="24">
        <f>IF(LEFT(D43,43)="not applicable (Q6.1.5 answered with 'no')",1,COUNTA(D43:D45))</f>
        <v>2</v>
      </c>
      <c r="F41" s="24">
        <f>IF(LEFT(F43,43)="not applicable",1,COUNTA(F43:F45))</f>
        <v>3</v>
      </c>
      <c r="H41" s="24">
        <f>IF(LEFT(H43,44)="not applicable (Q6.1.15 answered with 'no')",1,COUNTA(H43:H45))</f>
        <v>3</v>
      </c>
      <c r="J41" s="24">
        <f>IF(LEFT(J43,44)="not applicable (Q6.1.18 answered with 'no')",1,COUNTA(J43:J45))</f>
        <v>3</v>
      </c>
      <c r="L41" s="24">
        <f>IF(LEFT(L43,44)="not applicable (Q6.1.19 answered with 'no')",1,COUNTA(L43:L45))</f>
        <v>3</v>
      </c>
    </row>
    <row r="42" spans="1:12" x14ac:dyDescent="0.25">
      <c r="A42" s="57" t="s">
        <v>203</v>
      </c>
      <c r="B42" s="7" t="s">
        <v>108</v>
      </c>
      <c r="D42" s="7" t="s">
        <v>109</v>
      </c>
      <c r="F42" s="7" t="s">
        <v>110</v>
      </c>
      <c r="H42" s="7" t="s">
        <v>111</v>
      </c>
      <c r="J42" s="7" t="s">
        <v>112</v>
      </c>
      <c r="L42" s="7" t="s">
        <v>113</v>
      </c>
    </row>
    <row r="43" spans="1:12" ht="46" x14ac:dyDescent="0.25">
      <c r="A43" s="57" t="s">
        <v>204</v>
      </c>
      <c r="B43" s="75" t="str">
        <f>IF('6-SOEs'!$AD$13="yes, and it is publicly available","yes, and requirement to do so regularly","not applicable")</f>
        <v>not applicable</v>
      </c>
      <c r="D43" s="49" t="str">
        <f>IF('6-SOEs'!$AD$17="no","not applicable (Q6.1.5 answered with 'no')","majority")</f>
        <v>majority</v>
      </c>
      <c r="F43" s="50" t="str">
        <f>IF('6-SOEs'!$AD$23="yes (in all or most sectors)","not applicable","yes (for all or most of them)")</f>
        <v>yes (for all or most of them)</v>
      </c>
      <c r="H43" s="50" t="str">
        <f>IF('6-SOEs'!$AD$39="no","not applicable (Q6.1.15 answered with 'no')","yes (all or most commercial SOEs)")</f>
        <v>yes (all or most commercial SOEs)</v>
      </c>
      <c r="J43" s="50" t="str">
        <f>IF('6-SOEs'!$AD$45="no","not applicable (Q6.1.18 answered with 'no')","yes (all or most commercial SOEs)")</f>
        <v>yes (all or most commercial SOEs)</v>
      </c>
      <c r="L43" s="50" t="str">
        <f>IF('6-SOEs'!$AD$48="no","not applicable (Q6.1.19 answered with 'no')","yes (all or most commercial SOEs)")</f>
        <v>yes (all or most commercial SOEs)</v>
      </c>
    </row>
    <row r="44" spans="1:12" ht="34.5" x14ac:dyDescent="0.25">
      <c r="B44" s="25" t="str">
        <f>IF('6-SOEs'!$AD$13="yes, and it is publicly available","yes, but only done on an ad-hoc basis","")</f>
        <v/>
      </c>
      <c r="D44" s="25" t="str">
        <f>IF('6-SOEs'!$AD$17="no"," ","less than the majority")</f>
        <v>less than the majority</v>
      </c>
      <c r="F44" s="25" t="str">
        <f>IF('6-SOEs'!$AD$23="yes (in all or most sectors)"," ","yes (only for some of them)")</f>
        <v>yes (only for some of them)</v>
      </c>
      <c r="H44" s="75" t="str">
        <f>IF('6-SOEs'!$AD$39="no"," ","yes (some commercial SOEs)")</f>
        <v>yes (some commercial SOEs)</v>
      </c>
      <c r="J44" s="25" t="str">
        <f>IF('6-SOEs'!$AD$45="no"," ","yes (some commercial SOEs)")</f>
        <v>yes (some commercial SOEs)</v>
      </c>
      <c r="L44" s="25" t="str">
        <f>IF('6-SOEs'!$AD$48="no"," ","yes (some commercial SOEs)")</f>
        <v>yes (some commercial SOEs)</v>
      </c>
    </row>
    <row r="45" spans="1:12" x14ac:dyDescent="0.25">
      <c r="B45" s="25" t="str">
        <f>IF('6-SOEs'!$AD$13="yes, and it is publicly available","no","")</f>
        <v/>
      </c>
      <c r="F45" s="25" t="str">
        <f>IF('6-SOEs'!$AD$23="yes (in all or most sectors)"," ","no")</f>
        <v>no</v>
      </c>
      <c r="H45" s="25" t="str">
        <f>IF('6-SOEs'!$AD$39="no"," ","no")</f>
        <v>no</v>
      </c>
      <c r="J45" s="25" t="str">
        <f>IF('6-SOEs'!$AD$45="no"," ","no")</f>
        <v>no</v>
      </c>
      <c r="L45" s="25" t="str">
        <f>IF('6-SOEs'!$AD$48="no"," ","no")</f>
        <v>no</v>
      </c>
    </row>
    <row r="46" spans="1:12" x14ac:dyDescent="0.25">
      <c r="H46" s="25"/>
    </row>
    <row r="47" spans="1:12" x14ac:dyDescent="0.25">
      <c r="H47" s="25"/>
    </row>
    <row r="51" spans="1:12" x14ac:dyDescent="0.25">
      <c r="B51" s="24">
        <f>IF(LEFT(B53,14)="not applicable",1,COUNTA(B53:B55))</f>
        <v>1</v>
      </c>
      <c r="D51" s="24">
        <f>IF(LEFT(D53,43)="not applicable (Q6.1.5 answered with 'no')",1,COUNTA(D53:D55))</f>
        <v>2</v>
      </c>
      <c r="F51" s="24">
        <f>IF(LEFT(F53,43)="not applicable",1,COUNTA(F53:F55))</f>
        <v>3</v>
      </c>
      <c r="H51" s="24">
        <f>IF(LEFT(H53,44)="not applicable (Q6.1.15 answered with 'no')",1,COUNTA(H53:H55))</f>
        <v>3</v>
      </c>
      <c r="J51" s="24">
        <f>IF(LEFT(J53,44)="not applicable (Q6.1.18 answered with 'no')",1,COUNTA(J53:J55))</f>
        <v>3</v>
      </c>
      <c r="L51" s="24">
        <f>IF(LEFT(L53,44)="not applicable (Q6.1.19 answered with 'no')",1,COUNTA(L53:L55))</f>
        <v>3</v>
      </c>
    </row>
    <row r="52" spans="1:12" x14ac:dyDescent="0.25">
      <c r="A52" s="57" t="s">
        <v>205</v>
      </c>
      <c r="B52" s="7" t="s">
        <v>108</v>
      </c>
      <c r="D52" s="7" t="s">
        <v>109</v>
      </c>
      <c r="F52" s="7" t="s">
        <v>110</v>
      </c>
      <c r="H52" s="7" t="s">
        <v>111</v>
      </c>
      <c r="J52" s="7" t="s">
        <v>112</v>
      </c>
      <c r="L52" s="7" t="s">
        <v>113</v>
      </c>
    </row>
    <row r="53" spans="1:12" ht="46" x14ac:dyDescent="0.25">
      <c r="A53" s="57" t="s">
        <v>206</v>
      </c>
      <c r="B53" s="75" t="str">
        <f>IF('6-SOEs'!$AG$13="yes, and it is publicly available","yes, and requirement to do so regularly","not applicable")</f>
        <v>not applicable</v>
      </c>
      <c r="D53" s="49" t="str">
        <f>IF('6-SOEs'!$AG$17="no","not applicable (Q6.1.5 answered with 'no')","majority")</f>
        <v>majority</v>
      </c>
      <c r="F53" s="50" t="str">
        <f>IF('6-SOEs'!$AG$23="yes (in all or most sectors)","not applicable","yes (for all or most of them)")</f>
        <v>yes (for all or most of them)</v>
      </c>
      <c r="H53" s="50" t="str">
        <f>IF('6-SOEs'!$AG$39="no","not applicable (Q6.1.15 answered with 'no')","yes (all or most commercial SOEs)")</f>
        <v>yes (all or most commercial SOEs)</v>
      </c>
      <c r="J53" s="50" t="str">
        <f>IF('6-SOEs'!$AG$45="no","not applicable (Q6.1.18 answered with 'no')","yes (all or most commercial SOEs)")</f>
        <v>yes (all or most commercial SOEs)</v>
      </c>
      <c r="L53" s="50" t="str">
        <f>IF('6-SOEs'!$AG$48="no","not applicable (Q6.1.19 answered with 'no')","yes (all or most commercial SOEs)")</f>
        <v>yes (all or most commercial SOEs)</v>
      </c>
    </row>
    <row r="54" spans="1:12" ht="34.5" x14ac:dyDescent="0.25">
      <c r="B54" s="25" t="str">
        <f>IF('6-SOEs'!$AG$13="yes, and it is publicly available","yes, but only done on an ad-hoc basis","")</f>
        <v/>
      </c>
      <c r="D54" s="25" t="str">
        <f>IF('6-SOEs'!$AG$17="no"," ","less than the majority")</f>
        <v>less than the majority</v>
      </c>
      <c r="F54" s="25" t="str">
        <f>IF('6-SOEs'!$AG$23="yes (in all or most sectors)"," ","yes (only for some of them)")</f>
        <v>yes (only for some of them)</v>
      </c>
      <c r="H54" s="75" t="str">
        <f>IF('6-SOEs'!$AG$39="no"," ","yes (some commercial SOEs)")</f>
        <v>yes (some commercial SOEs)</v>
      </c>
      <c r="J54" s="25" t="str">
        <f>IF('6-SOEs'!$AG$45="no"," ","yes (some commercial SOEs)")</f>
        <v>yes (some commercial SOEs)</v>
      </c>
      <c r="L54" s="25" t="str">
        <f>IF('6-SOEs'!$AG$48="no"," ","yes (some commercial SOEs)")</f>
        <v>yes (some commercial SOEs)</v>
      </c>
    </row>
    <row r="55" spans="1:12" x14ac:dyDescent="0.25">
      <c r="B55" s="25" t="str">
        <f>IF('6-SOEs'!$AG$13="yes, and it is publicly available","no","")</f>
        <v/>
      </c>
      <c r="F55" s="25" t="str">
        <f>IF('6-SOEs'!$AG$23="yes (in all or most sectors)"," ","no")</f>
        <v>no</v>
      </c>
      <c r="H55" s="25" t="str">
        <f>IF('6-SOEs'!$AG$39="no"," ","no")</f>
        <v>no</v>
      </c>
      <c r="J55" s="25" t="str">
        <f>IF('6-SOEs'!$AG$45="no"," ","no")</f>
        <v>no</v>
      </c>
      <c r="L55" s="25" t="str">
        <f>IF('6-SOEs'!$AG$48="no"," ","no")</f>
        <v>no</v>
      </c>
    </row>
    <row r="56" spans="1:12" x14ac:dyDescent="0.25">
      <c r="H56" s="25"/>
    </row>
    <row r="57" spans="1:12" x14ac:dyDescent="0.25">
      <c r="H57" s="25"/>
    </row>
    <row r="61" spans="1:12" x14ac:dyDescent="0.25">
      <c r="A61" s="57" t="s">
        <v>207</v>
      </c>
      <c r="B61" s="24">
        <f>IF(LEFT(B63,14)="not applicable",1,COUNTA(B63:B65))</f>
        <v>1</v>
      </c>
      <c r="C61" s="7"/>
      <c r="D61" s="24">
        <f>IF(LEFT(D63,43)="not applicable (Q6.1.5 answered with 'no')",1,COUNTA(D63:D65))</f>
        <v>2</v>
      </c>
      <c r="E61" s="7"/>
      <c r="F61" s="24">
        <f>IF(LEFT(F63,43)="not applicable",1,COUNTA(F63:F65))</f>
        <v>3</v>
      </c>
      <c r="G61" s="7"/>
      <c r="H61" s="24">
        <f>IF(LEFT(H63,44)="not applicable (Q6.1.15 answered with 'no')",1,COUNTA(H63:H65))</f>
        <v>3</v>
      </c>
      <c r="I61" s="7"/>
      <c r="J61" s="24">
        <f>IF(LEFT(J63,44)="not applicable (Q6.1.18 answered with 'no')",1,COUNTA(J63:J65))</f>
        <v>3</v>
      </c>
      <c r="K61" s="7"/>
      <c r="L61" s="24">
        <f>IF(LEFT(L63,44)="not applicable (Q6.1.19 answered with 'no')",1,COUNTA(L63:L65))</f>
        <v>3</v>
      </c>
    </row>
    <row r="62" spans="1:12" x14ac:dyDescent="0.25">
      <c r="A62" s="57" t="s">
        <v>208</v>
      </c>
      <c r="B62" s="7" t="s">
        <v>108</v>
      </c>
      <c r="C62" s="7"/>
      <c r="D62" s="7" t="s">
        <v>109</v>
      </c>
      <c r="E62" s="7"/>
      <c r="F62" s="7" t="s">
        <v>110</v>
      </c>
      <c r="G62" s="7"/>
      <c r="H62" s="7" t="s">
        <v>111</v>
      </c>
      <c r="I62" s="7"/>
      <c r="J62" s="7" t="s">
        <v>112</v>
      </c>
      <c r="K62" s="7"/>
      <c r="L62" s="7" t="s">
        <v>113</v>
      </c>
    </row>
    <row r="63" spans="1:12" ht="46" x14ac:dyDescent="0.25">
      <c r="B63" s="75" t="str">
        <f>IF('6-SOEs'!$AI$13="yes, and it is publicly available","yes, and requirement to do so regularly","not applicable")</f>
        <v>not applicable</v>
      </c>
      <c r="C63" s="7"/>
      <c r="D63" s="58" t="str">
        <f>IF('6-SOEs'!$AI$17="no","not applicable (Q6.1.5 answered with 'no')","majority")</f>
        <v>majority</v>
      </c>
      <c r="E63" s="7"/>
      <c r="F63" s="58" t="str">
        <f>IF('6-SOEs'!$AI$23="yes (in all or most sectors)","not applicable","yes (for all or most of them)")</f>
        <v>yes (for all or most of them)</v>
      </c>
      <c r="G63" s="7"/>
      <c r="H63" s="58" t="str">
        <f>IF('6-SOEs'!$AI$39="no","not applicable (Q6.1.15 answered with 'no')","yes (all or most commercial SOEs)")</f>
        <v>yes (all or most commercial SOEs)</v>
      </c>
      <c r="I63" s="7"/>
      <c r="J63" s="58" t="str">
        <f>IF('6-SOEs'!$AI$45="no","not applicable (Q6.1.18 answered with 'no')","yes (all or most commercial SOEs)")</f>
        <v>yes (all or most commercial SOEs)</v>
      </c>
      <c r="K63" s="7"/>
      <c r="L63" s="58" t="str">
        <f>IF('6-SOEs'!$AI$48="no","not applicable (Q6.1.19 answered with 'no')","yes (all or most commercial SOEs)")</f>
        <v>yes (all or most commercial SOEs)</v>
      </c>
    </row>
    <row r="64" spans="1:12" ht="34.5" x14ac:dyDescent="0.25">
      <c r="B64" s="25" t="str">
        <f>IF('6-SOEs'!$AI$13="yes, and it is publicly available","yes, but only done on an ad-hoc basis","")</f>
        <v/>
      </c>
      <c r="C64" s="7"/>
      <c r="D64" s="25" t="str">
        <f>IF('6-SOEs'!$AI$17="no"," ","less than the majority")</f>
        <v>less than the majority</v>
      </c>
      <c r="E64" s="7"/>
      <c r="F64" s="25" t="str">
        <f>IF('6-SOEs'!$AI$23="yes (in all or most sectors)"," ","yes (only for some of them)")</f>
        <v>yes (only for some of them)</v>
      </c>
      <c r="G64" s="7"/>
      <c r="H64" s="75" t="str">
        <f>IF('6-SOEs'!$AI$39="no"," ","yes (some commercial SOEs)")</f>
        <v>yes (some commercial SOEs)</v>
      </c>
      <c r="I64" s="7"/>
      <c r="J64" s="25" t="str">
        <f>IF('6-SOEs'!$AI$45="no"," ","yes (some commercial SOEs)")</f>
        <v>yes (some commercial SOEs)</v>
      </c>
      <c r="K64" s="7"/>
      <c r="L64" s="25" t="str">
        <f>IF('6-SOEs'!$AI$48="no"," ","yes (some commercial SOEs)")</f>
        <v>yes (some commercial SOEs)</v>
      </c>
    </row>
    <row r="65" spans="1:12" x14ac:dyDescent="0.25">
      <c r="B65" s="25" t="str">
        <f>IF('6-SOEs'!$AI$13="yes, and it is publicly available","no","")</f>
        <v/>
      </c>
      <c r="C65" s="7"/>
      <c r="D65" s="7"/>
      <c r="E65" s="7"/>
      <c r="F65" s="25" t="str">
        <f>IF('6-SOEs'!$AI$23="yes (in all or most sectors)"," ","no")</f>
        <v>no</v>
      </c>
      <c r="G65" s="7"/>
      <c r="H65" s="25" t="str">
        <f>IF('6-SOEs'!$AI$39="no"," ","no")</f>
        <v>no</v>
      </c>
      <c r="I65" s="7"/>
      <c r="J65" s="25" t="str">
        <f>IF('6-SOEs'!$AI$45="no"," ","no")</f>
        <v>no</v>
      </c>
      <c r="K65" s="7"/>
      <c r="L65" s="25" t="str">
        <f>IF('6-SOEs'!$AI$48="no"," ","no")</f>
        <v>no</v>
      </c>
    </row>
    <row r="66" spans="1:12" x14ac:dyDescent="0.25">
      <c r="H66" s="25"/>
    </row>
    <row r="67" spans="1:12" x14ac:dyDescent="0.25">
      <c r="H67" s="25"/>
    </row>
    <row r="71" spans="1:12" x14ac:dyDescent="0.25">
      <c r="A71" s="57" t="s">
        <v>209</v>
      </c>
      <c r="B71" s="24">
        <f>IF(LEFT(B73,14)="not applicable",1,COUNTA(B73:B75))</f>
        <v>1</v>
      </c>
      <c r="C71" s="7"/>
      <c r="D71" s="24">
        <f>IF(LEFT(D73,43)="not applicable (Q6.1.5 answered with 'no')",1,COUNTA(D73:D75))</f>
        <v>2</v>
      </c>
      <c r="E71" s="7"/>
      <c r="F71" s="24">
        <f>IF(LEFT(F73,43)="not applicable",1,COUNTA(F73:F75))</f>
        <v>3</v>
      </c>
      <c r="G71" s="7"/>
      <c r="H71" s="24">
        <f>IF(LEFT(H73,44)="not applicable (Q6.1.15 answered with 'no')",1,COUNTA(H73:H75))</f>
        <v>3</v>
      </c>
      <c r="I71" s="7"/>
      <c r="J71" s="24">
        <f>IF(LEFT(J73,44)="not applicable (Q6.1.18 answered with 'no')",1,COUNTA(J73:J75))</f>
        <v>3</v>
      </c>
      <c r="K71" s="7"/>
      <c r="L71" s="24">
        <f>IF(LEFT(L73,44)="not applicable (Q6.1.19 answered with 'no')",1,COUNTA(L73:L75))</f>
        <v>3</v>
      </c>
    </row>
    <row r="72" spans="1:12" x14ac:dyDescent="0.25">
      <c r="A72" s="57" t="s">
        <v>210</v>
      </c>
      <c r="B72" s="7" t="s">
        <v>108</v>
      </c>
      <c r="C72" s="7"/>
      <c r="D72" s="7" t="s">
        <v>109</v>
      </c>
      <c r="E72" s="7"/>
      <c r="F72" s="7" t="s">
        <v>110</v>
      </c>
      <c r="G72" s="7"/>
      <c r="H72" s="7" t="s">
        <v>111</v>
      </c>
      <c r="I72" s="7"/>
      <c r="J72" s="7" t="s">
        <v>112</v>
      </c>
      <c r="K72" s="7"/>
      <c r="L72" s="7" t="s">
        <v>113</v>
      </c>
    </row>
    <row r="73" spans="1:12" ht="46" x14ac:dyDescent="0.25">
      <c r="B73" s="75" t="str">
        <f>IF('6-SOEs'!$AL$13="yes, and it is publicly available","yes, and requirement to do so regularly","not applicable")</f>
        <v>not applicable</v>
      </c>
      <c r="C73" s="7"/>
      <c r="D73" s="58" t="str">
        <f>IF('6-SOEs'!$AL$17="no","not applicable (Q6.1.5 answered with 'no')","majority")</f>
        <v>majority</v>
      </c>
      <c r="E73" s="7"/>
      <c r="F73" s="58" t="str">
        <f>IF('6-SOEs'!$AL$23="yes (in all or most sectors)","not applicable","yes (for all or most of them)")</f>
        <v>yes (for all or most of them)</v>
      </c>
      <c r="G73" s="7"/>
      <c r="H73" s="58" t="str">
        <f>IF('6-SOEs'!$AL$39="no","not applicable (Q6.1.15 answered with 'no')","yes (all or most commercial SOEs)")</f>
        <v>yes (all or most commercial SOEs)</v>
      </c>
      <c r="I73" s="7"/>
      <c r="J73" s="58" t="str">
        <f>IF('6-SOEs'!$AL$45="no","not applicable (Q6.1.18 answered with 'no')","yes (all or most commercial SOEs)")</f>
        <v>yes (all or most commercial SOEs)</v>
      </c>
      <c r="K73" s="7"/>
      <c r="L73" s="58" t="str">
        <f>IF('6-SOEs'!$AL$48="no","not applicable (Q6.1.19 answered with 'no')","yes (all or most commercial SOEs)")</f>
        <v>yes (all or most commercial SOEs)</v>
      </c>
    </row>
    <row r="74" spans="1:12" ht="34.5" x14ac:dyDescent="0.25">
      <c r="B74" s="25" t="str">
        <f>IF('6-SOEs'!$AL$13="yes, and it is publicly available","yes, but only done on an ad-hoc basis","")</f>
        <v/>
      </c>
      <c r="C74" s="7"/>
      <c r="D74" s="25" t="str">
        <f>IF('6-SOEs'!$AL$17="no"," ","less than the majority")</f>
        <v>less than the majority</v>
      </c>
      <c r="E74" s="7"/>
      <c r="F74" s="25" t="str">
        <f>IF('6-SOEs'!$AL$23="yes (in all or most sectors)"," ","yes (only for some of them)")</f>
        <v>yes (only for some of them)</v>
      </c>
      <c r="G74" s="7"/>
      <c r="H74" s="75" t="str">
        <f>IF('6-SOEs'!$AL$39="no"," ","yes (some commercial SOEs)")</f>
        <v>yes (some commercial SOEs)</v>
      </c>
      <c r="I74" s="7"/>
      <c r="J74" s="25" t="str">
        <f>IF('6-SOEs'!$AL$45="no"," ","yes (some commercial SOEs)")</f>
        <v>yes (some commercial SOEs)</v>
      </c>
      <c r="K74" s="7"/>
      <c r="L74" s="25" t="str">
        <f>IF('6-SOEs'!$AL$48="no"," ","yes (some commercial SOEs)")</f>
        <v>yes (some commercial SOEs)</v>
      </c>
    </row>
    <row r="75" spans="1:12" x14ac:dyDescent="0.25">
      <c r="B75" s="25" t="str">
        <f>IF('6-SOEs'!$AL$13="yes, and it is publicly available","no","")</f>
        <v/>
      </c>
      <c r="C75" s="7"/>
      <c r="D75" s="7"/>
      <c r="E75" s="7"/>
      <c r="F75" s="25" t="str">
        <f>IF('6-SOEs'!$AL$23="yes (in all or most sectors)"," ","no")</f>
        <v>no</v>
      </c>
      <c r="G75" s="7"/>
      <c r="H75" s="25" t="str">
        <f>IF('6-SOEs'!$AL$39="no"," ","no")</f>
        <v>no</v>
      </c>
      <c r="I75" s="7"/>
      <c r="J75" s="25" t="str">
        <f>IF('6-SOEs'!$AL$45="no"," ","no")</f>
        <v>no</v>
      </c>
      <c r="K75" s="7"/>
      <c r="L75" s="25" t="str">
        <f>IF('6-SOEs'!$AL$48="no"," ","no")</f>
        <v>no</v>
      </c>
    </row>
    <row r="76" spans="1:12" x14ac:dyDescent="0.25">
      <c r="H76" s="25"/>
    </row>
    <row r="77" spans="1:12" x14ac:dyDescent="0.25">
      <c r="H77" s="25"/>
    </row>
    <row r="81" spans="1:12" x14ac:dyDescent="0.25">
      <c r="A81" s="57" t="s">
        <v>211</v>
      </c>
      <c r="B81" s="24">
        <f>IF(LEFT(B83,14)="not applicable",1,COUNTA(B83:B85))</f>
        <v>1</v>
      </c>
      <c r="C81" s="7"/>
      <c r="D81" s="24">
        <f>IF(LEFT(D83,43)="not applicable (Q6.1.5 answered with 'no')",1,COUNTA(D83:D85))</f>
        <v>2</v>
      </c>
      <c r="E81" s="7"/>
      <c r="F81" s="24">
        <f>IF(LEFT(F83,43)="not applicable",1,COUNTA(F83:F85))</f>
        <v>3</v>
      </c>
      <c r="G81" s="7"/>
      <c r="H81" s="24">
        <f>IF(LEFT(H83,44)="not applicable (Q6.1.15 answered with 'no')",1,COUNTA(H83:H85))</f>
        <v>3</v>
      </c>
      <c r="I81" s="7"/>
      <c r="J81" s="24">
        <f>IF(LEFT(J83,44)="not applicable (Q6.1.18 answered with 'no')",1,COUNTA(J83:J85))</f>
        <v>3</v>
      </c>
      <c r="K81" s="7"/>
      <c r="L81" s="24">
        <f>IF(LEFT(L83,44)="not applicable (Q6.1.19 answered with 'no')",1,COUNTA(L83:L85))</f>
        <v>3</v>
      </c>
    </row>
    <row r="82" spans="1:12" x14ac:dyDescent="0.25">
      <c r="A82" s="57" t="s">
        <v>212</v>
      </c>
      <c r="B82" s="7" t="s">
        <v>108</v>
      </c>
      <c r="C82" s="7"/>
      <c r="D82" s="7" t="s">
        <v>109</v>
      </c>
      <c r="E82" s="7"/>
      <c r="F82" s="7" t="s">
        <v>110</v>
      </c>
      <c r="G82" s="7"/>
      <c r="H82" s="7" t="s">
        <v>111</v>
      </c>
      <c r="I82" s="7"/>
      <c r="J82" s="7" t="s">
        <v>112</v>
      </c>
      <c r="K82" s="7"/>
      <c r="L82" s="7" t="s">
        <v>113</v>
      </c>
    </row>
    <row r="83" spans="1:12" ht="46" x14ac:dyDescent="0.25">
      <c r="B83" s="75" t="str">
        <f>IF('6-SOEs'!$AN$13="yes, and it is publicly available","yes, and requirement to do so regularly","not applicable")</f>
        <v>not applicable</v>
      </c>
      <c r="C83" s="7"/>
      <c r="D83" s="58" t="str">
        <f>IF('6-SOEs'!$AN$17="no","not applicable (Q6.1.5 answered with 'no')","majority")</f>
        <v>majority</v>
      </c>
      <c r="E83" s="7"/>
      <c r="F83" s="58" t="str">
        <f>IF('6-SOEs'!$AN$23="yes (in all or most sectors)","not applicable","yes (for all or most of them)")</f>
        <v>yes (for all or most of them)</v>
      </c>
      <c r="G83" s="7"/>
      <c r="H83" s="58" t="str">
        <f>IF('6-SOEs'!$AN$39="no","not applicable (Q6.1.15 answered with 'no')","yes (all or most commercial SOEs)")</f>
        <v>yes (all or most commercial SOEs)</v>
      </c>
      <c r="I83" s="7"/>
      <c r="J83" s="58" t="str">
        <f>IF('6-SOEs'!$AN$45="no","not applicable (Q6.1.18 answered with 'no')","yes (all or most commercial SOEs)")</f>
        <v>yes (all or most commercial SOEs)</v>
      </c>
      <c r="K83" s="7"/>
      <c r="L83" s="58" t="str">
        <f>IF('6-SOEs'!$AN$48="no","not applicable (Q6.1.19 answered with 'no')","yes (all or most commercial SOEs)")</f>
        <v>yes (all or most commercial SOEs)</v>
      </c>
    </row>
    <row r="84" spans="1:12" ht="34.5" x14ac:dyDescent="0.25">
      <c r="B84" s="25" t="str">
        <f>IF('6-SOEs'!$AN$13="yes, and it is publicly available","yes, but only done on an ad-hoc basis","")</f>
        <v/>
      </c>
      <c r="C84" s="7"/>
      <c r="D84" s="25" t="str">
        <f>IF('6-SOEs'!$AN$17="no"," ","less than the majority")</f>
        <v>less than the majority</v>
      </c>
      <c r="E84" s="7"/>
      <c r="F84" s="25" t="str">
        <f>IF('6-SOEs'!$AN$23="yes (in all or most sectors)"," ","yes (only for some of them)")</f>
        <v>yes (only for some of them)</v>
      </c>
      <c r="G84" s="7"/>
      <c r="H84" s="75" t="str">
        <f>IF('6-SOEs'!$AN$39="no"," ","yes (some commercial SOEs)")</f>
        <v>yes (some commercial SOEs)</v>
      </c>
      <c r="I84" s="7"/>
      <c r="J84" s="25" t="str">
        <f>IF('6-SOEs'!$AN$45="no"," ","yes (some commercial SOEs)")</f>
        <v>yes (some commercial SOEs)</v>
      </c>
      <c r="K84" s="7"/>
      <c r="L84" s="25" t="str">
        <f>IF('6-SOEs'!$AN$48="no"," ","yes (some commercial SOEs)")</f>
        <v>yes (some commercial SOEs)</v>
      </c>
    </row>
    <row r="85" spans="1:12" x14ac:dyDescent="0.25">
      <c r="B85" s="25" t="str">
        <f>IF('6-SOEs'!$AN$13="yes, and it is publicly available","no","")</f>
        <v/>
      </c>
      <c r="C85" s="7"/>
      <c r="D85" s="7"/>
      <c r="E85" s="7"/>
      <c r="F85" s="25" t="str">
        <f>IF('6-SOEs'!$AN$23="yes (in all or most sectors)"," ","no")</f>
        <v>no</v>
      </c>
      <c r="G85" s="7"/>
      <c r="H85" s="25" t="str">
        <f>IF('6-SOEs'!$AN$39="no"," ","no")</f>
        <v>no</v>
      </c>
      <c r="I85" s="7"/>
      <c r="J85" s="25" t="str">
        <f>IF('6-SOEs'!$AN$45="no"," ","no")</f>
        <v>no</v>
      </c>
      <c r="K85" s="7"/>
      <c r="L85" s="25" t="str">
        <f>IF('6-SOEs'!$AN$48="no"," ","no")</f>
        <v>no</v>
      </c>
    </row>
    <row r="86" spans="1:12" x14ac:dyDescent="0.25">
      <c r="H86" s="25"/>
    </row>
    <row r="87" spans="1:12" x14ac:dyDescent="0.25">
      <c r="H87" s="25"/>
    </row>
  </sheetData>
  <sheetProtection algorithmName="SHA-512" hashValue="iLkYTDsvmPJMXBquOwuJb7vJesmO9Bw92hpB/6fJ6AQ+4nFJz3IpxGAE5CHYPbnIVbY1DA7ESJ3oQZXNysIK9Q==" saltValue="8R/EanOQHOP5Dlfet1X5Cg==" spinCount="100000" sheet="1" objects="1" scenarios="1"/>
  <pageMargins left="0.7" right="0.7" top="0.75" bottom="0.75" header="0.3" footer="0.3"/>
  <pageSetup paperSize="9" orientation="portrait"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Country</vt:lpstr>
      <vt:lpstr>Sector classification </vt:lpstr>
      <vt:lpstr>READ ME</vt:lpstr>
      <vt:lpstr>6-SOEs</vt:lpstr>
      <vt:lpstr>Database_n</vt:lpstr>
      <vt:lpstr>Lists</vt:lpstr>
      <vt:lpstr>Conditions</vt:lpstr>
      <vt:lpstr>ECO_2023_A</vt:lpstr>
      <vt:lpstr>ECO_2023_B</vt:lpstr>
      <vt:lpstr>ECO_2023_C</vt:lpstr>
      <vt:lpstr>ECO_2023_D</vt:lpstr>
      <vt:lpstr>ECO_2023_E</vt:lpstr>
      <vt:lpstr>ECO_2023_F</vt:lpstr>
      <vt:lpstr>ECO_2023_G</vt:lpstr>
      <vt:lpstr>ECO_2023_H</vt:lpstr>
      <vt:lpstr>ECO_2023_I</vt:lpstr>
      <vt:lpstr>ECO_A</vt:lpstr>
      <vt:lpstr>ECO_B</vt:lpstr>
      <vt:lpstr>ECO_D</vt:lpstr>
      <vt:lpstr>ECO_E</vt:lpstr>
      <vt:lpstr>ECO_F</vt:lpstr>
      <vt:lpstr>ECO_G</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DANITZ Eszter, ECO/SSD</cp:lastModifiedBy>
  <cp:lastPrinted>2017-09-04T14:19:40Z</cp:lastPrinted>
  <dcterms:created xsi:type="dcterms:W3CDTF">2012-05-29T16:37:01Z</dcterms:created>
  <dcterms:modified xsi:type="dcterms:W3CDTF">2024-07-05T13:41:19Z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2024-07-05T13:41:19Z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4ccce44e-aeba-40c5-bff0-ffb99a4ed13b</vt:lpwstr>
  </property>
  <property fmtid="{D5CDD505-2E9C-101B-9397-08002B2CF9AE}" pid="8" name="MSIP_Label_0e5510b0-e729-4ef0-a3dd-4ba0dfe56c99_ContentBits">
    <vt:lpwstr>2</vt:lpwstr>
  </property>
</Properties>
</file>