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V:\SSD_PMR\BACKUP\PMR Webpage Webtool and simulator\webpage\changes XX_2023update_NOTDONEYET\For the 10 July\2023 PMR Questionnaire\"/>
    </mc:Choice>
  </mc:AlternateContent>
  <xr:revisionPtr revIDLastSave="0" documentId="13_ncr:1_{1CA75C6D-270B-46E8-9AD3-5B7F3D87545B}" xr6:coauthVersionLast="47" xr6:coauthVersionMax="47" xr10:uidLastSave="{00000000-0000-0000-0000-000000000000}"/>
  <workbookProtection workbookAlgorithmName="SHA-512" workbookHashValue="sXKcA+CjBd9WKRNTsweLDDngaYZSrZGYWYtE+dkdmn0XdoHrcjBqW112aDqVjfH+oTECf1ROE1Ca9cb1hLSW+w==" workbookSaltValue="HdrFUberMqEa4EIeWFr4lg==" workbookSpinCount="100000" lockStructure="1"/>
  <bookViews>
    <workbookView xWindow="-10" yWindow="-10" windowWidth="19220" windowHeight="11300" firstSheet="1" activeTab="3" xr2:uid="{FC0F0BF0-E741-496C-8EE2-BDC5074561AD}"/>
  </bookViews>
  <sheets>
    <sheet name="Country" sheetId="1" state="hidden" r:id="rId1"/>
    <sheet name="Sector classification" sheetId="2" r:id="rId2"/>
    <sheet name="READ ME" sheetId="7" state="hidden" r:id="rId3"/>
    <sheet name="12-Digital Mkts" sheetId="3" r:id="rId4"/>
    <sheet name="Database_n" sheetId="5" state="hidden" r:id="rId5"/>
    <sheet name="Lists" sheetId="4" state="hidden" r:id="rId6"/>
    <sheet name="Conditions" sheetId="6" state="hidden" r:id="rId7"/>
  </sheets>
  <definedNames>
    <definedName name="_xlnm._FilterDatabase" localSheetId="4" hidden="1">Database_n!$A$1:$G$1</definedName>
    <definedName name="ECO_2023_A">Lists!$A$1:$A$3</definedName>
    <definedName name="ECO_2023_B">Lists!$B$1:$B$7</definedName>
    <definedName name="ECO_2023_C">Lists!$C$1:$C$3</definedName>
    <definedName name="ECO_2023_D">Lists!$D$1:$D$3</definedName>
    <definedName name="ECO_2023_E">Lists!$E$1:$E$3</definedName>
    <definedName name="ECO_2023_F">Lists!$F$1:$F$3</definedName>
    <definedName name="ECO_2023_G">Lists!$G$1:$G$4</definedName>
    <definedName name="ECO_2023_H">Lists!$H$1:$H$3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1" i="5"/>
  <c r="I2"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AF6" i="3"/>
  <c r="AF8" i="3"/>
  <c r="AF10" i="3"/>
  <c r="AF11" i="3"/>
  <c r="AF12" i="3"/>
  <c r="AF13" i="3"/>
  <c r="AF14" i="3"/>
  <c r="AF15" i="3"/>
  <c r="AF16" i="3"/>
  <c r="AF17" i="3"/>
  <c r="AF19" i="3"/>
  <c r="AF20" i="3"/>
  <c r="AF21" i="3"/>
  <c r="AF22" i="3"/>
  <c r="AF24" i="3"/>
  <c r="AF25" i="3"/>
  <c r="AF26" i="3"/>
  <c r="AF27" i="3"/>
  <c r="AF28" i="3"/>
  <c r="AF30" i="3"/>
  <c r="AF31" i="3"/>
  <c r="AF32" i="3"/>
  <c r="AF33" i="3"/>
  <c r="AF34" i="3"/>
  <c r="AF35" i="3"/>
  <c r="AF36" i="3"/>
  <c r="AF37" i="3"/>
  <c r="AF38" i="3"/>
  <c r="AF40" i="3"/>
  <c r="AF41" i="3"/>
  <c r="AF42" i="3"/>
  <c r="AF43" i="3"/>
  <c r="AF44" i="3"/>
  <c r="AF45" i="3"/>
  <c r="AF46" i="3"/>
  <c r="AF48" i="3"/>
  <c r="AF49" i="3"/>
  <c r="AF50" i="3"/>
  <c r="AF51" i="3"/>
  <c r="AF52" i="3"/>
  <c r="AF53" i="3"/>
  <c r="AF54" i="3"/>
  <c r="AF55" i="3"/>
  <c r="AF56" i="3"/>
  <c r="AF57" i="3"/>
  <c r="AF58" i="3"/>
  <c r="AF59" i="3"/>
  <c r="AF60" i="3"/>
  <c r="AF61" i="3"/>
  <c r="AF62" i="3"/>
  <c r="AF63" i="3"/>
  <c r="AF64" i="3"/>
  <c r="V81" i="6"/>
  <c r="V71" i="6"/>
  <c r="V85" i="6"/>
  <c r="V84" i="6"/>
  <c r="V83" i="6"/>
  <c r="V75" i="6"/>
  <c r="V74" i="6"/>
  <c r="V73" i="6"/>
  <c r="V65" i="6"/>
  <c r="V64" i="6"/>
  <c r="V63" i="6"/>
  <c r="V55" i="6"/>
  <c r="V54" i="6"/>
  <c r="V53" i="6"/>
  <c r="V45" i="6"/>
  <c r="V44" i="6"/>
  <c r="V43" i="6"/>
  <c r="V41" i="6" s="1"/>
  <c r="V35" i="6"/>
  <c r="V34" i="6"/>
  <c r="V33" i="6"/>
  <c r="V31" i="6" s="1"/>
  <c r="V25" i="6"/>
  <c r="V24" i="6"/>
  <c r="V23" i="6"/>
  <c r="V21" i="6" s="1"/>
  <c r="V15" i="6"/>
  <c r="V14" i="6"/>
  <c r="V13" i="6"/>
  <c r="V5" i="6"/>
  <c r="V1" i="6" s="1"/>
  <c r="V4" i="6"/>
  <c r="V3" i="6"/>
  <c r="T81" i="6"/>
  <c r="T71" i="6"/>
  <c r="T85" i="6"/>
  <c r="T84" i="6"/>
  <c r="T83" i="6"/>
  <c r="T75" i="6"/>
  <c r="T74" i="6"/>
  <c r="T73" i="6"/>
  <c r="T65" i="6"/>
  <c r="T64" i="6"/>
  <c r="T63" i="6"/>
  <c r="T61" i="6" s="1"/>
  <c r="T55" i="6"/>
  <c r="T54" i="6"/>
  <c r="T53" i="6"/>
  <c r="T45" i="6"/>
  <c r="T41" i="6" s="1"/>
  <c r="T44" i="6"/>
  <c r="T43" i="6"/>
  <c r="T35" i="6"/>
  <c r="T34" i="6"/>
  <c r="T33" i="6"/>
  <c r="T25" i="6"/>
  <c r="T24" i="6"/>
  <c r="T23" i="6"/>
  <c r="T21" i="6" s="1"/>
  <c r="T15" i="6"/>
  <c r="T14" i="6"/>
  <c r="T13" i="6"/>
  <c r="T5" i="6"/>
  <c r="T4" i="6"/>
  <c r="T3" i="6"/>
  <c r="T1" i="6" s="1"/>
  <c r="R41" i="6"/>
  <c r="R71" i="6"/>
  <c r="R81" i="6"/>
  <c r="P81" i="6"/>
  <c r="P71" i="6"/>
  <c r="R85" i="6"/>
  <c r="R84" i="6"/>
  <c r="R83" i="6"/>
  <c r="R75" i="6"/>
  <c r="R74" i="6"/>
  <c r="R73" i="6"/>
  <c r="R65" i="6"/>
  <c r="R64" i="6"/>
  <c r="R63" i="6"/>
  <c r="R61" i="6" s="1"/>
  <c r="R55" i="6"/>
  <c r="R54" i="6"/>
  <c r="R53" i="6"/>
  <c r="R51" i="6" s="1"/>
  <c r="R45" i="6"/>
  <c r="R44" i="6"/>
  <c r="R43" i="6"/>
  <c r="R35" i="6"/>
  <c r="R34" i="6"/>
  <c r="R33" i="6"/>
  <c r="R25" i="6"/>
  <c r="R24" i="6"/>
  <c r="R23" i="6"/>
  <c r="R15" i="6"/>
  <c r="R14" i="6"/>
  <c r="R13" i="6"/>
  <c r="R11" i="6" s="1"/>
  <c r="R5" i="6"/>
  <c r="R4" i="6"/>
  <c r="R3" i="6"/>
  <c r="P85" i="6"/>
  <c r="P84" i="6"/>
  <c r="P83" i="6"/>
  <c r="P75" i="6"/>
  <c r="P74" i="6"/>
  <c r="P73" i="6"/>
  <c r="P65" i="6"/>
  <c r="P64" i="6"/>
  <c r="P63" i="6"/>
  <c r="P55" i="6"/>
  <c r="P54" i="6"/>
  <c r="P53" i="6"/>
  <c r="P45" i="6"/>
  <c r="P44" i="6"/>
  <c r="P43" i="6"/>
  <c r="P35" i="6"/>
  <c r="P34" i="6"/>
  <c r="P33" i="6"/>
  <c r="P25" i="6"/>
  <c r="P24" i="6"/>
  <c r="P23" i="6"/>
  <c r="P15" i="6"/>
  <c r="P14" i="6"/>
  <c r="P13" i="6"/>
  <c r="P5" i="6"/>
  <c r="P4" i="6"/>
  <c r="P3" i="6"/>
  <c r="P1" i="6" s="1"/>
  <c r="N85" i="6"/>
  <c r="N84" i="6"/>
  <c r="N83" i="6"/>
  <c r="N81" i="6" s="1"/>
  <c r="N75" i="6"/>
  <c r="N74" i="6"/>
  <c r="N73" i="6"/>
  <c r="N71" i="6" s="1"/>
  <c r="N65" i="6"/>
  <c r="N64" i="6"/>
  <c r="N63" i="6"/>
  <c r="N61" i="6" s="1"/>
  <c r="N55" i="6"/>
  <c r="N54" i="6"/>
  <c r="N53" i="6"/>
  <c r="N51" i="6" s="1"/>
  <c r="N45" i="6"/>
  <c r="N44" i="6"/>
  <c r="N43" i="6"/>
  <c r="N35" i="6"/>
  <c r="N34" i="6"/>
  <c r="N33" i="6"/>
  <c r="N25" i="6"/>
  <c r="N24" i="6"/>
  <c r="N23" i="6"/>
  <c r="N21" i="6" s="1"/>
  <c r="N15" i="6"/>
  <c r="N14" i="6"/>
  <c r="N13" i="6"/>
  <c r="N11" i="6" s="1"/>
  <c r="N5" i="6"/>
  <c r="N4" i="6"/>
  <c r="N3" i="6"/>
  <c r="L41" i="6"/>
  <c r="L85" i="6"/>
  <c r="L84" i="6"/>
  <c r="L83" i="6"/>
  <c r="L75" i="6"/>
  <c r="L74" i="6"/>
  <c r="L73" i="6"/>
  <c r="L65" i="6"/>
  <c r="L64" i="6"/>
  <c r="L63" i="6"/>
  <c r="L55" i="6"/>
  <c r="L54" i="6"/>
  <c r="L53" i="6"/>
  <c r="L51" i="6" s="1"/>
  <c r="L45" i="6"/>
  <c r="L44" i="6"/>
  <c r="L43" i="6"/>
  <c r="L35" i="6"/>
  <c r="L34" i="6"/>
  <c r="L33" i="6"/>
  <c r="L31" i="6" s="1"/>
  <c r="L25" i="6"/>
  <c r="L24" i="6"/>
  <c r="L23" i="6"/>
  <c r="L15" i="6"/>
  <c r="L14" i="6"/>
  <c r="L13" i="6"/>
  <c r="L5" i="6"/>
  <c r="L4" i="6"/>
  <c r="L3" i="6"/>
  <c r="L1" i="6" s="1"/>
  <c r="J85" i="6"/>
  <c r="J84" i="6"/>
  <c r="J83" i="6"/>
  <c r="J75" i="6"/>
  <c r="J74" i="6"/>
  <c r="J73" i="6"/>
  <c r="J71" i="6" s="1"/>
  <c r="J65" i="6"/>
  <c r="J64" i="6"/>
  <c r="J63" i="6"/>
  <c r="J55" i="6"/>
  <c r="J54" i="6"/>
  <c r="J53" i="6"/>
  <c r="J51" i="6" s="1"/>
  <c r="J45" i="6"/>
  <c r="J44" i="6"/>
  <c r="J43" i="6"/>
  <c r="J35" i="6"/>
  <c r="J34" i="6"/>
  <c r="J33" i="6"/>
  <c r="J31" i="6" s="1"/>
  <c r="J25" i="6"/>
  <c r="J24" i="6"/>
  <c r="J23" i="6"/>
  <c r="J15" i="6"/>
  <c r="J14" i="6"/>
  <c r="J13" i="6"/>
  <c r="J5" i="6"/>
  <c r="J4" i="6"/>
  <c r="J3" i="6"/>
  <c r="J1" i="6" s="1"/>
  <c r="H83" i="6"/>
  <c r="H73" i="6"/>
  <c r="H63" i="6"/>
  <c r="H53" i="6"/>
  <c r="H51" i="6" s="1"/>
  <c r="H43" i="6"/>
  <c r="H33" i="6"/>
  <c r="H23" i="6"/>
  <c r="H13" i="6"/>
  <c r="H11" i="6" s="1"/>
  <c r="H3" i="6"/>
  <c r="H4" i="6"/>
  <c r="H75" i="6"/>
  <c r="H74" i="6"/>
  <c r="H65" i="6"/>
  <c r="H64" i="6"/>
  <c r="H55" i="6"/>
  <c r="H54" i="6"/>
  <c r="H45" i="6"/>
  <c r="H44" i="6"/>
  <c r="H35" i="6"/>
  <c r="H34" i="6"/>
  <c r="H25" i="6"/>
  <c r="H24" i="6"/>
  <c r="H15" i="6"/>
  <c r="H14" i="6"/>
  <c r="H85" i="6"/>
  <c r="H84" i="6"/>
  <c r="H5" i="6"/>
  <c r="P51" i="6" l="1"/>
  <c r="V51" i="6"/>
  <c r="T51" i="6"/>
  <c r="P41" i="6"/>
  <c r="P31" i="6"/>
  <c r="R31" i="6"/>
  <c r="T31" i="6"/>
  <c r="R21" i="6"/>
  <c r="P21" i="6"/>
  <c r="V11" i="6"/>
  <c r="R1" i="6"/>
  <c r="H31" i="6"/>
  <c r="N31" i="6"/>
  <c r="J21" i="6"/>
  <c r="H21" i="6"/>
  <c r="L21" i="6"/>
  <c r="H41" i="6"/>
  <c r="J41" i="6"/>
  <c r="N41" i="6"/>
  <c r="L11" i="6"/>
  <c r="J11" i="6"/>
  <c r="N1" i="6"/>
  <c r="J81" i="6"/>
  <c r="L81" i="6"/>
  <c r="L71" i="6"/>
  <c r="H71" i="6"/>
  <c r="J61" i="6"/>
  <c r="L61" i="6"/>
  <c r="H61" i="6"/>
  <c r="P61" i="6"/>
  <c r="V61" i="6"/>
  <c r="T11" i="6"/>
  <c r="P11" i="6"/>
  <c r="H1" i="6"/>
  <c r="H81" i="6"/>
  <c r="AK8" i="3"/>
  <c r="AP8" i="3" s="1"/>
  <c r="G4" i="5" s="1"/>
  <c r="AK12" i="3"/>
  <c r="AP12" i="3" s="1"/>
  <c r="G7" i="5" s="1"/>
  <c r="AK13" i="3"/>
  <c r="AP13" i="3" s="1"/>
  <c r="G8" i="5" s="1"/>
  <c r="AK20" i="3"/>
  <c r="AP20" i="3" s="1"/>
  <c r="G14" i="5" s="1"/>
  <c r="AK21" i="3"/>
  <c r="AP21" i="3" s="1"/>
  <c r="G15" i="5" s="1"/>
  <c r="AK25" i="3"/>
  <c r="AP25" i="3" s="1"/>
  <c r="G18" i="5" s="1"/>
  <c r="AK29" i="3"/>
  <c r="AK31" i="3"/>
  <c r="AP31" i="3" s="1"/>
  <c r="G23" i="5" s="1"/>
  <c r="AK37" i="3"/>
  <c r="AP37" i="3" s="1"/>
  <c r="G29" i="5" s="1"/>
  <c r="AK45" i="3"/>
  <c r="AP45" i="3" s="1"/>
  <c r="G36" i="5" s="1"/>
  <c r="AK51" i="3"/>
  <c r="AP51" i="3" s="1"/>
  <c r="G41" i="5" s="1"/>
  <c r="AK53" i="3"/>
  <c r="AP53" i="3" s="1"/>
  <c r="G43" i="5" s="1"/>
  <c r="AK57" i="3"/>
  <c r="AP57" i="3" s="1"/>
  <c r="G47" i="5" s="1"/>
  <c r="AK61" i="3"/>
  <c r="AP61" i="3" s="1"/>
  <c r="G51" i="5" s="1"/>
  <c r="AK6" i="3"/>
  <c r="AP6" i="3" s="1"/>
  <c r="G3" i="5" s="1"/>
  <c r="AK7" i="3"/>
  <c r="AK9" i="3"/>
  <c r="AK10" i="3"/>
  <c r="AP10" i="3" s="1"/>
  <c r="G5" i="5" s="1"/>
  <c r="AK11" i="3"/>
  <c r="AP11" i="3" s="1"/>
  <c r="G6" i="5" s="1"/>
  <c r="AK14" i="3"/>
  <c r="AK15" i="3"/>
  <c r="AK16" i="3"/>
  <c r="AP16" i="3" s="1"/>
  <c r="G11" i="5" s="1"/>
  <c r="AK17" i="3"/>
  <c r="AP17" i="3" s="1"/>
  <c r="G12" i="5" s="1"/>
  <c r="AK18" i="3"/>
  <c r="AK19" i="3"/>
  <c r="AP19" i="3" s="1"/>
  <c r="G13" i="5" s="1"/>
  <c r="AK22" i="3"/>
  <c r="AP22" i="3" s="1"/>
  <c r="G16" i="5" s="1"/>
  <c r="AK23" i="3"/>
  <c r="AK24" i="3"/>
  <c r="AP24" i="3" s="1"/>
  <c r="G17" i="5" s="1"/>
  <c r="AK26" i="3"/>
  <c r="AP26" i="3" s="1"/>
  <c r="G19" i="5" s="1"/>
  <c r="AK27" i="3"/>
  <c r="AP27" i="3" s="1"/>
  <c r="G20" i="5" s="1"/>
  <c r="AK28" i="3"/>
  <c r="AP28" i="3" s="1"/>
  <c r="G21" i="5" s="1"/>
  <c r="AK30" i="3"/>
  <c r="AK32" i="3"/>
  <c r="AK33" i="3"/>
  <c r="AK34" i="3"/>
  <c r="AP34" i="3" s="1"/>
  <c r="G26" i="5" s="1"/>
  <c r="AK35" i="3"/>
  <c r="AK36" i="3"/>
  <c r="AP36" i="3" s="1"/>
  <c r="G28" i="5" s="1"/>
  <c r="AK38" i="3"/>
  <c r="AK39" i="3"/>
  <c r="AK40" i="3"/>
  <c r="AP40" i="3" s="1"/>
  <c r="G31" i="5" s="1"/>
  <c r="AK41" i="3"/>
  <c r="AP41" i="3" s="1"/>
  <c r="G32" i="5" s="1"/>
  <c r="AK42" i="3"/>
  <c r="AP42" i="3" s="1"/>
  <c r="G33" i="5" s="1"/>
  <c r="AK43" i="3"/>
  <c r="AP43" i="3" s="1"/>
  <c r="G34" i="5" s="1"/>
  <c r="AK44" i="3"/>
  <c r="AP44" i="3" s="1"/>
  <c r="G35" i="5" s="1"/>
  <c r="AK46" i="3"/>
  <c r="AK47" i="3"/>
  <c r="AK48" i="3"/>
  <c r="AP48" i="3" s="1"/>
  <c r="G38" i="5" s="1"/>
  <c r="AK49" i="3"/>
  <c r="AP49" i="3" s="1"/>
  <c r="G39" i="5" s="1"/>
  <c r="AK50" i="3"/>
  <c r="AP50" i="3" s="1"/>
  <c r="G40" i="5" s="1"/>
  <c r="AK52" i="3"/>
  <c r="AP52" i="3" s="1"/>
  <c r="G42" i="5" s="1"/>
  <c r="AK54" i="3"/>
  <c r="AP54" i="3" s="1"/>
  <c r="G44" i="5" s="1"/>
  <c r="AK55" i="3"/>
  <c r="AP55" i="3" s="1"/>
  <c r="G45" i="5" s="1"/>
  <c r="AK56" i="3"/>
  <c r="AP56" i="3" s="1"/>
  <c r="G46" i="5" s="1"/>
  <c r="AK58" i="3"/>
  <c r="AP58" i="3" s="1"/>
  <c r="G48" i="5" s="1"/>
  <c r="AK59" i="3"/>
  <c r="AP59" i="3" s="1"/>
  <c r="G49" i="5" s="1"/>
  <c r="AK60" i="3"/>
  <c r="AP60" i="3" s="1"/>
  <c r="G50" i="5" s="1"/>
  <c r="AK62" i="3"/>
  <c r="AP62" i="3" s="1"/>
  <c r="G52" i="5" s="1"/>
  <c r="AK63" i="3"/>
  <c r="AP63" i="3" s="1"/>
  <c r="G53" i="5" s="1"/>
  <c r="AK64" i="3"/>
  <c r="AP64" i="3" s="1"/>
  <c r="G54" i="5" s="1"/>
  <c r="AS66" i="3"/>
  <c r="B66" i="3"/>
  <c r="AP14" i="3"/>
  <c r="G9" i="5" s="1"/>
  <c r="AP15" i="3"/>
  <c r="G10" i="5" s="1"/>
  <c r="AP30" i="3"/>
  <c r="G22" i="5" s="1"/>
  <c r="AP32" i="3"/>
  <c r="G24" i="5" s="1"/>
  <c r="AP33" i="3"/>
  <c r="G25" i="5" s="1"/>
  <c r="AP35" i="3"/>
  <c r="G27" i="5" s="1"/>
  <c r="AP38" i="3"/>
  <c r="G30" i="5" s="1"/>
  <c r="AP46" i="3"/>
  <c r="G37" i="5" s="1"/>
  <c r="AP5" i="3"/>
  <c r="V6" i="3"/>
  <c r="V7" i="3"/>
  <c r="V8" i="3"/>
  <c r="V9" i="3"/>
  <c r="V10" i="3"/>
  <c r="F5" i="5" s="1"/>
  <c r="V11" i="3"/>
  <c r="F6" i="5" s="1"/>
  <c r="V12" i="3"/>
  <c r="F7" i="5" s="1"/>
  <c r="V13" i="3"/>
  <c r="F8" i="5" s="1"/>
  <c r="V14" i="3"/>
  <c r="V15" i="3"/>
  <c r="V16" i="3"/>
  <c r="V17" i="3"/>
  <c r="V18" i="3"/>
  <c r="V19" i="3"/>
  <c r="F13" i="5" s="1"/>
  <c r="V20" i="3"/>
  <c r="F14" i="5" s="1"/>
  <c r="V21" i="3"/>
  <c r="F15" i="5" s="1"/>
  <c r="V22" i="3"/>
  <c r="V23" i="3"/>
  <c r="V24" i="3"/>
  <c r="V25" i="3"/>
  <c r="F18" i="5" s="1"/>
  <c r="V26" i="3"/>
  <c r="V27" i="3"/>
  <c r="V28" i="3"/>
  <c r="V29" i="3"/>
  <c r="V30" i="3"/>
  <c r="V31" i="3"/>
  <c r="F23" i="5" s="1"/>
  <c r="V32" i="3"/>
  <c r="V33" i="3"/>
  <c r="V34" i="3"/>
  <c r="F26" i="5" s="1"/>
  <c r="V35" i="3"/>
  <c r="F27" i="5" s="1"/>
  <c r="V36" i="3"/>
  <c r="F28" i="5" s="1"/>
  <c r="V37" i="3"/>
  <c r="F29" i="5" s="1"/>
  <c r="V38" i="3"/>
  <c r="V39" i="3"/>
  <c r="V40" i="3"/>
  <c r="V41" i="3"/>
  <c r="V42" i="3"/>
  <c r="V43" i="3"/>
  <c r="F34" i="5" s="1"/>
  <c r="V44" i="3"/>
  <c r="V45" i="3"/>
  <c r="F36" i="5" s="1"/>
  <c r="V46" i="3"/>
  <c r="V47" i="3"/>
  <c r="V48" i="3"/>
  <c r="V49" i="3"/>
  <c r="V50" i="3"/>
  <c r="F40" i="5" s="1"/>
  <c r="V51" i="3"/>
  <c r="F41" i="5" s="1"/>
  <c r="V52" i="3"/>
  <c r="F42" i="5" s="1"/>
  <c r="V53" i="3"/>
  <c r="V54" i="3"/>
  <c r="V55" i="3"/>
  <c r="V56" i="3"/>
  <c r="V57" i="3"/>
  <c r="F47" i="5" s="1"/>
  <c r="V58" i="3"/>
  <c r="F48" i="5" s="1"/>
  <c r="V59" i="3"/>
  <c r="F49" i="5" s="1"/>
  <c r="V60" i="3"/>
  <c r="F50" i="5" s="1"/>
  <c r="V61" i="3"/>
  <c r="F51" i="5" s="1"/>
  <c r="V62" i="3"/>
  <c r="V63" i="3"/>
  <c r="V64" i="3"/>
  <c r="V5" i="3"/>
  <c r="F84" i="6"/>
  <c r="F83" i="6"/>
  <c r="D84" i="6"/>
  <c r="D83" i="6"/>
  <c r="D81" i="6"/>
  <c r="B84" i="6"/>
  <c r="B83" i="6"/>
  <c r="F74" i="6"/>
  <c r="F73" i="6"/>
  <c r="D74" i="6"/>
  <c r="D73" i="6"/>
  <c r="B74" i="6"/>
  <c r="B73" i="6"/>
  <c r="B71" i="6"/>
  <c r="F64" i="6"/>
  <c r="F63" i="6"/>
  <c r="F61" i="6" s="1"/>
  <c r="D64" i="6"/>
  <c r="D63" i="6"/>
  <c r="D61" i="6" s="1"/>
  <c r="B64" i="6"/>
  <c r="B63" i="6"/>
  <c r="B61" i="6" s="1"/>
  <c r="F4" i="5"/>
  <c r="F12" i="5"/>
  <c r="F20" i="5"/>
  <c r="F24" i="5"/>
  <c r="F25" i="5"/>
  <c r="F39" i="5"/>
  <c r="F43" i="5"/>
  <c r="F44" i="5"/>
  <c r="F45" i="5"/>
  <c r="F54" i="6"/>
  <c r="F44" i="6"/>
  <c r="F34" i="6"/>
  <c r="F24" i="6"/>
  <c r="F14" i="6"/>
  <c r="F4" i="6"/>
  <c r="D54" i="6"/>
  <c r="D44" i="6"/>
  <c r="D34" i="6"/>
  <c r="D24" i="6"/>
  <c r="D14" i="6"/>
  <c r="D4" i="6"/>
  <c r="B54" i="6"/>
  <c r="B44" i="6"/>
  <c r="B34" i="6"/>
  <c r="B24" i="6"/>
  <c r="B14" i="6"/>
  <c r="B4" i="6"/>
  <c r="C49" i="5"/>
  <c r="C50" i="5"/>
  <c r="C51" i="5"/>
  <c r="C48" i="5"/>
  <c r="C43" i="5"/>
  <c r="C44" i="5"/>
  <c r="C45" i="5"/>
  <c r="C42" i="5"/>
  <c r="C25" i="5"/>
  <c r="C20" i="5"/>
  <c r="C15" i="5"/>
  <c r="F9" i="5"/>
  <c r="F10" i="5"/>
  <c r="F11" i="5"/>
  <c r="F16" i="5"/>
  <c r="F17" i="5"/>
  <c r="F19" i="5"/>
  <c r="F21" i="5"/>
  <c r="F22" i="5"/>
  <c r="F30" i="5"/>
  <c r="F31" i="5"/>
  <c r="F32" i="5"/>
  <c r="F33" i="5"/>
  <c r="F35" i="5"/>
  <c r="F37" i="5"/>
  <c r="F38" i="5"/>
  <c r="F46" i="5"/>
  <c r="F52" i="5"/>
  <c r="F53" i="5"/>
  <c r="F54" i="5"/>
  <c r="C6" i="5"/>
  <c r="C7" i="5"/>
  <c r="C8" i="5"/>
  <c r="C9" i="5"/>
  <c r="C10" i="5"/>
  <c r="C11" i="5"/>
  <c r="C5" i="5"/>
  <c r="C4" i="5"/>
  <c r="C12" i="5"/>
  <c r="C13" i="5"/>
  <c r="C14" i="5"/>
  <c r="C16" i="5"/>
  <c r="C17" i="5"/>
  <c r="C18" i="5"/>
  <c r="C19" i="5"/>
  <c r="C21" i="5"/>
  <c r="C22" i="5"/>
  <c r="C23" i="5"/>
  <c r="C24" i="5"/>
  <c r="C26" i="5"/>
  <c r="C27" i="5"/>
  <c r="C28" i="5"/>
  <c r="C29" i="5"/>
  <c r="C30" i="5"/>
  <c r="C31" i="5"/>
  <c r="C32" i="5"/>
  <c r="C33" i="5"/>
  <c r="C34" i="5"/>
  <c r="C35" i="5"/>
  <c r="C36" i="5"/>
  <c r="C37" i="5"/>
  <c r="C38" i="5"/>
  <c r="C39" i="5"/>
  <c r="C40" i="5"/>
  <c r="C41" i="5"/>
  <c r="C46" i="5"/>
  <c r="C47" i="5"/>
  <c r="C52" i="5"/>
  <c r="C53" i="5"/>
  <c r="C54" i="5"/>
  <c r="B4" i="5"/>
  <c r="B6" i="5"/>
  <c r="B12" i="5"/>
  <c r="B13" i="5"/>
  <c r="B14" i="5"/>
  <c r="B15" i="5"/>
  <c r="B16" i="5"/>
  <c r="B17" i="5"/>
  <c r="B19" i="5"/>
  <c r="B20" i="5"/>
  <c r="B21" i="5"/>
  <c r="B22" i="5"/>
  <c r="B23" i="5"/>
  <c r="B24" i="5"/>
  <c r="B25" i="5"/>
  <c r="B26" i="5"/>
  <c r="B27" i="5"/>
  <c r="B28" i="5"/>
  <c r="B29" i="5"/>
  <c r="B30" i="5"/>
  <c r="B31" i="5"/>
  <c r="B32" i="5"/>
  <c r="B33" i="5"/>
  <c r="B35" i="5"/>
  <c r="B36" i="5"/>
  <c r="B37" i="5"/>
  <c r="B38" i="5"/>
  <c r="B40" i="5"/>
  <c r="B41" i="5"/>
  <c r="B42" i="5"/>
  <c r="B43" i="5"/>
  <c r="B44" i="5"/>
  <c r="B46" i="5"/>
  <c r="B47" i="5"/>
  <c r="B48" i="5"/>
  <c r="B49" i="5"/>
  <c r="B50" i="5"/>
  <c r="B51" i="5"/>
  <c r="B52" i="5"/>
  <c r="B53" i="5"/>
  <c r="B54"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63" i="3"/>
  <c r="A64" i="3"/>
  <c r="A62" i="3"/>
  <c r="A59" i="3"/>
  <c r="A60" i="3"/>
  <c r="A61" i="3"/>
  <c r="A58" i="3"/>
  <c r="A57" i="3"/>
  <c r="A56" i="3"/>
  <c r="A53" i="3"/>
  <c r="A54" i="3"/>
  <c r="A55" i="3"/>
  <c r="B45" i="5" s="1"/>
  <c r="A52" i="3"/>
  <c r="A51" i="3"/>
  <c r="A50" i="3"/>
  <c r="A49" i="3"/>
  <c r="B39" i="5" s="1"/>
  <c r="A48" i="3"/>
  <c r="A45" i="3"/>
  <c r="A46" i="3"/>
  <c r="A44" i="3"/>
  <c r="A43" i="3"/>
  <c r="B34" i="5" s="1"/>
  <c r="A42" i="3"/>
  <c r="A41" i="3"/>
  <c r="A40" i="3"/>
  <c r="A37" i="3"/>
  <c r="A38" i="3"/>
  <c r="A36" i="3"/>
  <c r="A35" i="3"/>
  <c r="A34" i="3"/>
  <c r="A33" i="3"/>
  <c r="A32" i="3"/>
  <c r="A31" i="3"/>
  <c r="A30" i="3"/>
  <c r="A28" i="3"/>
  <c r="A27" i="3"/>
  <c r="A26" i="3"/>
  <c r="A25" i="3"/>
  <c r="B18" i="5" s="1"/>
  <c r="A24" i="3"/>
  <c r="A22" i="3"/>
  <c r="A21" i="3"/>
  <c r="A20" i="3"/>
  <c r="A19" i="3"/>
  <c r="A17" i="3"/>
  <c r="A16" i="3"/>
  <c r="B11" i="5" s="1"/>
  <c r="A15" i="3"/>
  <c r="B10" i="5" s="1"/>
  <c r="A14" i="3"/>
  <c r="B9" i="5" s="1"/>
  <c r="A13" i="3"/>
  <c r="B8" i="5" s="1"/>
  <c r="A12" i="3"/>
  <c r="B7" i="5" s="1"/>
  <c r="A11" i="3"/>
  <c r="A10" i="3"/>
  <c r="B5" i="5" s="1"/>
  <c r="A9" i="3"/>
  <c r="A8" i="3"/>
  <c r="B3" i="6"/>
  <c r="F53" i="6"/>
  <c r="F51" i="6" s="1"/>
  <c r="F43" i="6"/>
  <c r="F41" i="6" s="1"/>
  <c r="F33" i="6"/>
  <c r="F31" i="6"/>
  <c r="F23" i="6"/>
  <c r="F21" i="6" s="1"/>
  <c r="F13" i="6"/>
  <c r="F3" i="6"/>
  <c r="F1" i="6" s="1"/>
  <c r="D53" i="6"/>
  <c r="D51" i="6" s="1"/>
  <c r="D43" i="6"/>
  <c r="D33" i="6"/>
  <c r="D31" i="6"/>
  <c r="D23" i="6"/>
  <c r="D21" i="6" s="1"/>
  <c r="D13" i="6"/>
  <c r="D11" i="6"/>
  <c r="D3" i="6"/>
  <c r="D1" i="6" s="1"/>
  <c r="B53" i="6"/>
  <c r="B51" i="6" s="1"/>
  <c r="B43" i="6"/>
  <c r="B33" i="6"/>
  <c r="B23" i="6"/>
  <c r="B13" i="6"/>
  <c r="B21" i="6"/>
  <c r="B41" i="6"/>
  <c r="B11" i="6"/>
  <c r="B31" i="6"/>
  <c r="C3" i="5"/>
  <c r="C2" i="5"/>
  <c r="A3" i="5"/>
  <c r="A2" i="5"/>
  <c r="G1" i="5"/>
  <c r="F1" i="5"/>
  <c r="A6" i="3"/>
  <c r="B3" i="5"/>
  <c r="A5" i="3"/>
  <c r="B2" i="5"/>
  <c r="AF5" i="3"/>
  <c r="AK5" i="3"/>
  <c r="G2" i="5"/>
  <c r="F3" i="5"/>
  <c r="F2" i="5"/>
  <c r="D2" i="3"/>
  <c r="F11" i="6"/>
  <c r="F71" i="6"/>
  <c r="F81" i="6"/>
  <c r="B81" i="6"/>
  <c r="B1" i="6" l="1"/>
  <c r="D41" i="6"/>
  <c r="D71" i="6"/>
  <c r="AT66" i="3"/>
</calcChain>
</file>

<file path=xl/sharedStrings.xml><?xml version="1.0" encoding="utf-8"?>
<sst xmlns="http://schemas.openxmlformats.org/spreadsheetml/2006/main" count="581" uniqueCount="281">
  <si>
    <t>Please select a country</t>
  </si>
  <si>
    <t>Country list</t>
  </si>
  <si>
    <t>AUS : Australia</t>
  </si>
  <si>
    <t>AUT : Austria</t>
  </si>
  <si>
    <t>BEL : Belgium</t>
  </si>
  <si>
    <t>CAN : Canada</t>
  </si>
  <si>
    <t>CHL : Chile</t>
  </si>
  <si>
    <t>DNK : Denmark</t>
  </si>
  <si>
    <t>EST : Estonia</t>
  </si>
  <si>
    <t>FIN : Finland</t>
  </si>
  <si>
    <t>FRA : France</t>
  </si>
  <si>
    <t>DEU : Germany</t>
  </si>
  <si>
    <t>GRC : Greece</t>
  </si>
  <si>
    <t>HUN : Hungary</t>
  </si>
  <si>
    <t>ISL : Iceland</t>
  </si>
  <si>
    <t>IRE : Ireland</t>
  </si>
  <si>
    <t>ISR : Israel</t>
  </si>
  <si>
    <t>ITA : Italy</t>
  </si>
  <si>
    <t>JPN : Japan</t>
  </si>
  <si>
    <t>KOR : Korea</t>
  </si>
  <si>
    <t>LVA : Latvia</t>
  </si>
  <si>
    <t>MEX : Mexico</t>
  </si>
  <si>
    <t>NLD : Netherlands</t>
  </si>
  <si>
    <t>NZL : New Zealand</t>
  </si>
  <si>
    <t>NOR : Norway</t>
  </si>
  <si>
    <t>POL : Poland</t>
  </si>
  <si>
    <t>PRT : Portugal</t>
  </si>
  <si>
    <t>SVK : Slovak Republic</t>
  </si>
  <si>
    <t>SVN : Slovenia</t>
  </si>
  <si>
    <t>ESP : Spain</t>
  </si>
  <si>
    <t>SWE : Sweden</t>
  </si>
  <si>
    <t>CHE : Switzerland</t>
  </si>
  <si>
    <t>TUR : Türkiye</t>
  </si>
  <si>
    <t>BRA : Brazil</t>
  </si>
  <si>
    <t>ZAF : South Africa</t>
  </si>
  <si>
    <t>THE OECD PMR Questionnaire</t>
  </si>
  <si>
    <t>Columns for Translation</t>
  </si>
  <si>
    <t>Answers from previous update</t>
  </si>
  <si>
    <t>2023 answers</t>
  </si>
  <si>
    <t>Columns for Vetting</t>
  </si>
  <si>
    <t>Code 2023</t>
  </si>
  <si>
    <t>Status</t>
  </si>
  <si>
    <t>Code 2018</t>
  </si>
  <si>
    <t>OECD comments</t>
  </si>
  <si>
    <t>Answer for 2023</t>
  </si>
  <si>
    <t>Country Comments</t>
  </si>
  <si>
    <t xml:space="preserve">Alternative answer provided by Country </t>
  </si>
  <si>
    <t>Reason for Final answer (OECD)</t>
  </si>
  <si>
    <t>Final Answers</t>
  </si>
  <si>
    <t>Relevant legal reference/Important background info/Clarification</t>
  </si>
  <si>
    <t>Instructions to be read before answering</t>
  </si>
  <si>
    <t>Digital Markets</t>
  </si>
  <si>
    <t>Please also indicate the e-mail address of the specific person answering this section. (Q12.02)</t>
  </si>
  <si>
    <t xml:space="preserve">Online advertising services </t>
  </si>
  <si>
    <t>Application stores</t>
  </si>
  <si>
    <t>Cloud computing services</t>
  </si>
  <si>
    <t>Online marketplaces</t>
  </si>
  <si>
    <t>Other digital markets</t>
  </si>
  <si>
    <r>
      <rPr>
        <b/>
        <sz val="9"/>
        <color theme="1"/>
        <rFont val="Arial"/>
        <family val="2"/>
      </rPr>
      <t>Instruction</t>
    </r>
    <r>
      <rPr>
        <sz val="9"/>
        <color theme="1"/>
        <rFont val="Arial"/>
        <family val="2"/>
      </rPr>
      <t xml:space="preserve">: Please answer </t>
    </r>
    <r>
      <rPr>
        <i/>
        <sz val="9"/>
        <color theme="1"/>
        <rFont val="Arial"/>
        <family val="2"/>
      </rPr>
      <t>Yes</t>
    </r>
    <r>
      <rPr>
        <sz val="9"/>
        <color theme="1"/>
        <rFont val="Arial"/>
        <family val="2"/>
      </rPr>
      <t xml:space="preserve"> if any of the two prohibitions has been introduced or is envisaged.</t>
    </r>
  </si>
  <si>
    <r>
      <rPr>
        <b/>
        <sz val="9"/>
        <color theme="1"/>
        <rFont val="Arial"/>
        <family val="2"/>
      </rPr>
      <t>Note</t>
    </r>
    <r>
      <rPr>
        <sz val="9"/>
        <color theme="1"/>
        <rFont val="Arial"/>
        <family val="2"/>
      </rPr>
      <t>: These categories of data should be data that represent a key barrier to new entrants in the market where the platform enjoys the special status. The obligation is meant to foster their ability to compete with this platform.</t>
    </r>
  </si>
  <si>
    <r>
      <rPr>
        <b/>
        <sz val="9"/>
        <color theme="1"/>
        <rFont val="Arial"/>
        <family val="2"/>
      </rPr>
      <t>Definition</t>
    </r>
    <r>
      <rPr>
        <sz val="9"/>
        <color theme="1"/>
        <rFont val="Arial"/>
        <family val="2"/>
      </rPr>
      <t xml:space="preserve">: An application programming interface or API allows streamlined access to a defined set of data or functionality, sometimes combined with an authentication function to ensure the user has granted their consent. APIs enable companies to open up their applications’ data and functionality to external third-party developers, third party business users, as well as to their own internal departments. </t>
    </r>
  </si>
  <si>
    <r>
      <rPr>
        <b/>
        <sz val="9"/>
        <color theme="1"/>
        <rFont val="Arial"/>
        <family val="2"/>
      </rPr>
      <t>Definition</t>
    </r>
    <r>
      <rPr>
        <sz val="9"/>
        <color theme="1"/>
        <rFont val="Arial"/>
        <family val="2"/>
      </rPr>
      <t>: These categories of data could be defined in different ways, but they should be data that represent a key barrier to new entrants.</t>
    </r>
  </si>
  <si>
    <t>no</t>
  </si>
  <si>
    <t>yes, completed</t>
  </si>
  <si>
    <t>yes, ongoing or just launched</t>
  </si>
  <si>
    <t>ECO_2023_A</t>
  </si>
  <si>
    <t>ECO_2023_B</t>
  </si>
  <si>
    <t>ECO_2023_C</t>
  </si>
  <si>
    <t>new legislation introduced</t>
  </si>
  <si>
    <t>ECO_2023_D</t>
  </si>
  <si>
    <t>ECO_2023_E</t>
  </si>
  <si>
    <t>ECO_2023_F</t>
  </si>
  <si>
    <t>new legislation under discussion</t>
  </si>
  <si>
    <t>changes to existing provisions introduced</t>
  </si>
  <si>
    <t>changes to existing provisions under discussion</t>
  </si>
  <si>
    <t>new merger guidelines introduced</t>
  </si>
  <si>
    <t>new merger guidelines in preparation</t>
  </si>
  <si>
    <t>none of the above</t>
  </si>
  <si>
    <t>yes, introduced</t>
  </si>
  <si>
    <t>yes, under discussion</t>
  </si>
  <si>
    <t>NI</t>
  </si>
  <si>
    <t>N</t>
  </si>
  <si>
    <t>code2023</t>
  </si>
  <si>
    <t>QuestionText_2023</t>
  </si>
  <si>
    <t>code2018</t>
  </si>
  <si>
    <t>QuestionText_2018</t>
  </si>
  <si>
    <t>Note: It is important for the OECD to know the body that answered the questionnaire for future references. 
Please note that the OECD is often asked by individual countries who answered the questionnanire for their country</t>
  </si>
  <si>
    <t>Note: It is important for the OECD to have the contact of the respondent in case of need and because the OECD is often asked by individual countries who answered the questionnanire for their country</t>
  </si>
  <si>
    <t>Column AB</t>
  </si>
  <si>
    <t>AB</t>
  </si>
  <si>
    <t>Column AD</t>
  </si>
  <si>
    <t>AD</t>
  </si>
  <si>
    <t>AG</t>
  </si>
  <si>
    <t>Column AG</t>
  </si>
  <si>
    <t>Column AI</t>
  </si>
  <si>
    <t>AI</t>
  </si>
  <si>
    <t>Column AL</t>
  </si>
  <si>
    <t>AL</t>
  </si>
  <si>
    <t>Column AN</t>
  </si>
  <si>
    <t>AN</t>
  </si>
  <si>
    <t>SECTION 12a Assessing competition in digital markets</t>
  </si>
  <si>
    <t>national level (for unitary countries)/state level (for federal states)</t>
  </si>
  <si>
    <t>ECO_2023_G</t>
  </si>
  <si>
    <t>Connected vehicles</t>
  </si>
  <si>
    <r>
      <rPr>
        <b/>
        <sz val="9"/>
        <color theme="1"/>
        <rFont val="Arial"/>
        <family val="2"/>
      </rPr>
      <t>Definition</t>
    </r>
    <r>
      <rPr>
        <sz val="9"/>
        <color theme="1"/>
        <rFont val="Arial"/>
        <family val="2"/>
      </rPr>
      <t xml:space="preserve">: </t>
    </r>
    <r>
      <rPr>
        <b/>
        <sz val="9"/>
        <color theme="1"/>
        <rFont val="Arial"/>
        <family val="2"/>
      </rPr>
      <t xml:space="preserve">Connected vehicles </t>
    </r>
    <r>
      <rPr>
        <sz val="9"/>
        <color theme="1"/>
        <rFont val="Arial"/>
        <family val="2"/>
      </rPr>
      <t>are cars, vans, trucks or other vehicles that can transfer data about what is happening in or around them over a network without requiring human interaction.</t>
    </r>
  </si>
  <si>
    <t xml:space="preserve">SECTION 12b Merger control regime for digital markets </t>
  </si>
  <si>
    <t>SECTION 12c Ex-ante regulation of digital markets</t>
  </si>
  <si>
    <t>SECTION 12c.1 Fair trade</t>
  </si>
  <si>
    <t>SECTION 12c.2 Contestability</t>
  </si>
  <si>
    <t>SECTION 12c.3 Use and access to data</t>
  </si>
  <si>
    <r>
      <rPr>
        <b/>
        <sz val="9"/>
        <color theme="1"/>
        <rFont val="Arial"/>
        <family val="2"/>
      </rPr>
      <t>Definition</t>
    </r>
    <r>
      <rPr>
        <sz val="9"/>
        <color theme="1"/>
        <rFont val="Arial"/>
        <family val="2"/>
      </rPr>
      <t xml:space="preserve">: A law/regulatory regime is considered to be </t>
    </r>
    <r>
      <rPr>
        <b/>
        <sz val="9"/>
        <color theme="1"/>
        <rFont val="Arial"/>
        <family val="2"/>
      </rPr>
      <t>under discussion</t>
    </r>
    <r>
      <rPr>
        <sz val="9"/>
        <color theme="1"/>
        <rFont val="Arial"/>
        <family val="2"/>
      </rPr>
      <t xml:space="preserve"> if a proposal has been presented to the government or parliament.</t>
    </r>
  </si>
  <si>
    <r>
      <rPr>
        <b/>
        <sz val="9"/>
        <color theme="1"/>
        <rFont val="Arial"/>
        <family val="2"/>
      </rPr>
      <t>Definition</t>
    </r>
    <r>
      <rPr>
        <sz val="9"/>
        <color theme="1"/>
        <rFont val="Arial"/>
        <family val="2"/>
      </rPr>
      <t xml:space="preserve">: A law/regulation is considered to be </t>
    </r>
    <r>
      <rPr>
        <b/>
        <sz val="9"/>
        <color theme="1"/>
        <rFont val="Arial"/>
        <family val="2"/>
      </rPr>
      <t xml:space="preserve">under discussion </t>
    </r>
    <r>
      <rPr>
        <sz val="9"/>
        <color theme="1"/>
        <rFont val="Arial"/>
        <family val="2"/>
      </rPr>
      <t>if a proposal has been presented to the government or parliament.</t>
    </r>
  </si>
  <si>
    <t>yes</t>
  </si>
  <si>
    <t>not applicable</t>
  </si>
  <si>
    <t>ECO_2023_H</t>
  </si>
  <si>
    <r>
      <rPr>
        <b/>
        <sz val="9"/>
        <color theme="1"/>
        <rFont val="Arial"/>
        <family val="2"/>
      </rPr>
      <t>Definitions</t>
    </r>
    <r>
      <rPr>
        <sz val="9"/>
        <color theme="1"/>
        <rFont val="Arial"/>
        <family val="2"/>
      </rPr>
      <t xml:space="preserve">: 
</t>
    </r>
    <r>
      <rPr>
        <b/>
        <sz val="9"/>
        <color theme="1"/>
        <rFont val="Arial"/>
        <family val="2"/>
      </rPr>
      <t xml:space="preserve">Online platforms with a special status </t>
    </r>
    <r>
      <rPr>
        <sz val="9"/>
        <color theme="1"/>
        <rFont val="Arial"/>
        <family val="2"/>
      </rPr>
      <t xml:space="preserve">are online platforms that are subject to specific obligations/prohibitions in one or more digital markets because of their entrenched market power in these markets. A platform can have a special status in one digital market, but not in another one.
</t>
    </r>
    <r>
      <rPr>
        <b/>
        <sz val="9"/>
        <color theme="1"/>
        <rFont val="Arial"/>
        <family val="2"/>
      </rPr>
      <t xml:space="preserve">
Tying</t>
    </r>
    <r>
      <rPr>
        <sz val="9"/>
        <color theme="1"/>
        <rFont val="Arial"/>
        <family val="2"/>
      </rPr>
      <t xml:space="preserve"> occurs when a supplier makes the sale of one product conditional upon the purchase of another product from the same supplier (i.e. the tying product is not sold separately). 
</t>
    </r>
    <r>
      <rPr>
        <b/>
        <sz val="9"/>
        <color theme="1"/>
        <rFont val="Arial"/>
        <family val="2"/>
      </rPr>
      <t>Bundling</t>
    </r>
    <r>
      <rPr>
        <sz val="9"/>
        <color theme="1"/>
        <rFont val="Arial"/>
        <family val="2"/>
      </rPr>
      <t xml:space="preserve"> refers to situations where a supplier offers two or more products at a discount compared to their standalone price.</t>
    </r>
  </si>
  <si>
    <t>yes, prohibition introduced</t>
  </si>
  <si>
    <t>yes, prohibition under discussion</t>
  </si>
  <si>
    <t>yes, obligation introduced</t>
  </si>
  <si>
    <t>yes, obligation under discussion</t>
  </si>
  <si>
    <r>
      <rPr>
        <b/>
        <sz val="9"/>
        <rFont val="Arial"/>
        <family val="2"/>
      </rPr>
      <t>Definition</t>
    </r>
    <r>
      <rPr>
        <sz val="9"/>
        <rFont val="Arial"/>
        <family val="2"/>
      </rPr>
      <t xml:space="preserve">: A law is considered to be </t>
    </r>
    <r>
      <rPr>
        <b/>
        <sz val="9"/>
        <rFont val="Arial"/>
        <family val="2"/>
      </rPr>
      <t>under discussion</t>
    </r>
    <r>
      <rPr>
        <sz val="9"/>
        <rFont val="Arial"/>
        <family val="2"/>
      </rPr>
      <t xml:space="preserve"> if a proposal has been presented to the government or parliament.</t>
    </r>
  </si>
  <si>
    <t>yes, special regime introduced</t>
  </si>
  <si>
    <t>yes, special regime under discussion</t>
  </si>
  <si>
    <t>For which jurisdiction are you answering the questions in Section 12a? (Q12a.1)</t>
  </si>
  <si>
    <t>For which jurisdiction are you answering the questions in Section 12b? (Q12b.1)</t>
  </si>
  <si>
    <t>Has your country introduced, or is envisaging to introduce, changes in its approach to merger control in transactions involving firms operating in digital markets? (Q12b.2)</t>
  </si>
  <si>
    <t>Is this regime targeted to a specific sub-set of firms operating in digital markets? (Q12b.2a)</t>
  </si>
  <si>
    <r>
      <t xml:space="preserve">If you answered </t>
    </r>
    <r>
      <rPr>
        <i/>
        <sz val="9"/>
        <color rgb="FFFF0000"/>
        <rFont val="Arial"/>
        <family val="2"/>
      </rPr>
      <t>Yes</t>
    </r>
    <r>
      <rPr>
        <sz val="9"/>
        <color rgb="FFFF0000"/>
        <rFont val="Arial"/>
        <family val="2"/>
      </rPr>
      <t>, provide a link to the relevant law or guidelines or to evidence that such law or guidelines are under discussion/consultation/preparation. (Q12b.2b)</t>
    </r>
  </si>
  <si>
    <t>For which jurisdiction are you answering the questions in Section 12c.1? (Q12c.1.1)</t>
  </si>
  <si>
    <r>
      <t xml:space="preserve">Has your country introduced, or is it envisaging to introduce, one or more regulations explicitly aimed at </t>
    </r>
    <r>
      <rPr>
        <b/>
        <sz val="9"/>
        <color theme="1"/>
        <rFont val="Arial"/>
        <family val="2"/>
      </rPr>
      <t>guaranteeing transparency</t>
    </r>
    <r>
      <rPr>
        <sz val="9"/>
        <color theme="1"/>
        <rFont val="Arial"/>
        <family val="2"/>
      </rPr>
      <t xml:space="preserve"> </t>
    </r>
    <r>
      <rPr>
        <b/>
        <sz val="9"/>
        <color theme="1"/>
        <rFont val="Arial"/>
        <family val="2"/>
      </rPr>
      <t>of the terms and conditions</t>
    </r>
    <r>
      <rPr>
        <sz val="9"/>
        <color theme="1"/>
        <rFont val="Arial"/>
        <family val="2"/>
      </rPr>
      <t xml:space="preserve"> offered to third party business users</t>
    </r>
    <r>
      <rPr>
        <b/>
        <sz val="9"/>
        <color theme="1"/>
        <rFont val="Arial"/>
        <family val="2"/>
      </rPr>
      <t xml:space="preserve"> </t>
    </r>
    <r>
      <rPr>
        <sz val="9"/>
        <color theme="1"/>
        <rFont val="Arial"/>
        <family val="2"/>
      </rPr>
      <t>of online platforms operating in digital markets? (Q12c.1.2)</t>
    </r>
  </si>
  <si>
    <r>
      <t xml:space="preserve">If you have answered  </t>
    </r>
    <r>
      <rPr>
        <i/>
        <sz val="9"/>
        <color rgb="FFFF0000"/>
        <rFont val="Arial"/>
        <family val="2"/>
      </rPr>
      <t>Yes</t>
    </r>
    <r>
      <rPr>
        <sz val="9"/>
        <color rgb="FFFF0000"/>
        <rFont val="Arial"/>
        <family val="2"/>
      </rPr>
      <t xml:space="preserve"> above, please provide a link to the law introducing this prohibition or to the relevant proposal currently under discussion. (Q12c.1.2a)</t>
    </r>
  </si>
  <si>
    <t>Is this regime targeted to a specific sub-set of firms operating in digital markets? (Q12c.1.2b)</t>
  </si>
  <si>
    <r>
      <t xml:space="preserve">If you have answered  </t>
    </r>
    <r>
      <rPr>
        <i/>
        <sz val="9"/>
        <color rgb="FFFF0000"/>
        <rFont val="Arial"/>
        <family val="2"/>
      </rPr>
      <t>Yes</t>
    </r>
    <r>
      <rPr>
        <sz val="9"/>
        <color rgb="FFFF0000"/>
        <rFont val="Arial"/>
        <family val="2"/>
      </rPr>
      <t xml:space="preserve"> above, please explain to which firms this regime would apply and how they are identified, and provide a link to the relevant law/regulation. (Q12c.1.2c)</t>
    </r>
  </si>
  <si>
    <r>
      <t xml:space="preserve">If you have answered  </t>
    </r>
    <r>
      <rPr>
        <i/>
        <sz val="9"/>
        <color rgb="FFFF0000"/>
        <rFont val="Arial"/>
        <family val="2"/>
      </rPr>
      <t>Yes</t>
    </r>
    <r>
      <rPr>
        <sz val="9"/>
        <color rgb="FFFF0000"/>
        <rFont val="Arial"/>
        <family val="2"/>
      </rPr>
      <t xml:space="preserve"> above, please provide  a link to the law introducing this prohibition or to the relevant proposal currently under discussion. (Q12c.1.3a)</t>
    </r>
  </si>
  <si>
    <t>Are clear criteria provided to determine which online platforms have a special status and in which markets? (Q12c.1.3b)</t>
  </si>
  <si>
    <r>
      <t xml:space="preserve">If you have answered  </t>
    </r>
    <r>
      <rPr>
        <i/>
        <sz val="9"/>
        <color rgb="FFFF0000"/>
        <rFont val="Arial"/>
        <family val="2"/>
      </rPr>
      <t>Yes</t>
    </r>
    <r>
      <rPr>
        <sz val="9"/>
        <color rgb="FFFF0000"/>
        <rFont val="Arial"/>
        <family val="2"/>
      </rPr>
      <t xml:space="preserve"> above, please provide a link to the law/regulation that defines these criteria. (Q12c.1.3c)</t>
    </r>
  </si>
  <si>
    <t>For which jurisdiction are you answering the questions in Section 12c.2? (Q12c.2.1)</t>
  </si>
  <si>
    <r>
      <t xml:space="preserve">Has your country introduced, or is it envisaging to introduce, a prohibition on any online platform with a special status to </t>
    </r>
    <r>
      <rPr>
        <b/>
        <sz val="9"/>
        <color theme="1"/>
        <rFont val="Arial"/>
        <family val="2"/>
      </rPr>
      <t>grant preferential treatment</t>
    </r>
    <r>
      <rPr>
        <sz val="9"/>
        <color theme="1"/>
        <rFont val="Arial"/>
        <family val="2"/>
      </rPr>
      <t xml:space="preserve"> in ranking or search functionality to the platform’s own products, in the market(s) where the platform enjoys such special status, over those offered by third party providers? (Q12c.2.2)</t>
    </r>
  </si>
  <si>
    <r>
      <t xml:space="preserve">If you have answered </t>
    </r>
    <r>
      <rPr>
        <i/>
        <sz val="9"/>
        <color rgb="FFFF0000"/>
        <rFont val="Arial"/>
        <family val="2"/>
      </rPr>
      <t>Yes</t>
    </r>
    <r>
      <rPr>
        <sz val="9"/>
        <color rgb="FFFF0000"/>
        <rFont val="Arial"/>
        <family val="2"/>
      </rPr>
      <t xml:space="preserve"> above, please  provide a link to the law introducing this prohibition or to the relevant proposal currently under discussion (Q12c.2.2a)</t>
    </r>
  </si>
  <si>
    <r>
      <t xml:space="preserve">If you have answered </t>
    </r>
    <r>
      <rPr>
        <i/>
        <sz val="9"/>
        <color rgb="FFFF0000"/>
        <rFont val="Arial"/>
        <family val="2"/>
      </rPr>
      <t>Yes</t>
    </r>
    <r>
      <rPr>
        <sz val="9"/>
        <color rgb="FFFF0000"/>
        <rFont val="Arial"/>
        <family val="2"/>
      </rPr>
      <t xml:space="preserve"> above, please provide a link to the law introducing this prohibition or to the relevant proposal currently under discussion. (Q12c.2.3a)</t>
    </r>
  </si>
  <si>
    <t>Are clear criteria provided to determine which online platforms have a special status and in which markets? (Q12c.2.4)</t>
  </si>
  <si>
    <r>
      <t xml:space="preserve">If you have answered </t>
    </r>
    <r>
      <rPr>
        <i/>
        <sz val="9"/>
        <color rgb="FFFF0000"/>
        <rFont val="Arial"/>
        <family val="2"/>
      </rPr>
      <t>Yes</t>
    </r>
    <r>
      <rPr>
        <sz val="9"/>
        <color rgb="FFFF0000"/>
        <rFont val="Arial"/>
        <family val="2"/>
      </rPr>
      <t xml:space="preserve"> above, please provide a link to the law/regulation that defines these criteria.  (Q12c.2.4a)</t>
    </r>
  </si>
  <si>
    <t>For which jurisdiction are you answering the questions in Section 12c.3?  (Q12c.3.1)</t>
  </si>
  <si>
    <r>
      <t xml:space="preserve">If you have answered </t>
    </r>
    <r>
      <rPr>
        <i/>
        <sz val="9"/>
        <color rgb="FFFF0000"/>
        <rFont val="Arial"/>
        <family val="2"/>
      </rPr>
      <t>Yes</t>
    </r>
    <r>
      <rPr>
        <sz val="9"/>
        <color rgb="FFFF0000"/>
        <rFont val="Arial"/>
        <family val="2"/>
      </rPr>
      <t xml:space="preserve"> above, please provide a link to the law introducing this regime or to the relevant proposal currently under discussion. (Q12c.3.2a)</t>
    </r>
  </si>
  <si>
    <r>
      <t>Has your country introduced, or is it envisaging to introduce, an obligation on any online platform with a special status to guarantee</t>
    </r>
    <r>
      <rPr>
        <b/>
        <sz val="9"/>
        <color theme="1"/>
        <rFont val="Arial"/>
        <family val="2"/>
      </rPr>
      <t xml:space="preserve"> third-party business users</t>
    </r>
    <r>
      <rPr>
        <sz val="9"/>
        <color theme="1"/>
        <rFont val="Arial"/>
        <family val="2"/>
      </rPr>
      <t xml:space="preserve"> access to certain categories of data held by these platforms?  (Q12c.3.3)</t>
    </r>
  </si>
  <si>
    <r>
      <t xml:space="preserve">Does this obligation clearly specify </t>
    </r>
    <r>
      <rPr>
        <b/>
        <sz val="9"/>
        <color theme="1"/>
        <rFont val="Arial"/>
        <family val="2"/>
      </rPr>
      <t>to</t>
    </r>
    <r>
      <rPr>
        <sz val="9"/>
        <color theme="1"/>
        <rFont val="Arial"/>
        <family val="2"/>
      </rPr>
      <t xml:space="preserve"> </t>
    </r>
    <r>
      <rPr>
        <b/>
        <sz val="9"/>
        <color theme="1"/>
        <rFont val="Arial"/>
        <family val="2"/>
      </rPr>
      <t xml:space="preserve">which categories of data </t>
    </r>
    <r>
      <rPr>
        <sz val="9"/>
        <color theme="1"/>
        <rFont val="Arial"/>
        <family val="2"/>
      </rPr>
      <t>held by online platforms with a special status access must be granted to third party business users? (Q12c.3.3a)</t>
    </r>
  </si>
  <si>
    <r>
      <t xml:space="preserve">Does this obligation require that the online platforms with a special status must ensure that the transfer of these data occurs in a </t>
    </r>
    <r>
      <rPr>
        <b/>
        <sz val="9"/>
        <color theme="1"/>
        <rFont val="Arial"/>
        <family val="2"/>
      </rPr>
      <t>structured and machine-readable format</t>
    </r>
    <r>
      <rPr>
        <sz val="9"/>
        <color theme="1"/>
        <rFont val="Arial"/>
        <family val="2"/>
      </rPr>
      <t>? (Q12c.3.3b)</t>
    </r>
  </si>
  <si>
    <r>
      <t xml:space="preserve">Does this obligation require the online platforms with a special status to maintain a set of </t>
    </r>
    <r>
      <rPr>
        <b/>
        <sz val="9"/>
        <color theme="1"/>
        <rFont val="Arial"/>
        <family val="2"/>
      </rPr>
      <t>third-party accessible interfaces</t>
    </r>
    <r>
      <rPr>
        <sz val="9"/>
        <color theme="1"/>
        <rFont val="Arial"/>
        <family val="2"/>
      </rPr>
      <t xml:space="preserve"> (including APIs)</t>
    </r>
    <r>
      <rPr>
        <b/>
        <sz val="9"/>
        <color theme="1"/>
        <rFont val="Arial"/>
        <family val="2"/>
      </rPr>
      <t xml:space="preserve"> </t>
    </r>
    <r>
      <rPr>
        <sz val="9"/>
        <color theme="1"/>
        <rFont val="Arial"/>
        <family val="2"/>
      </rPr>
      <t>to support the transfer of these data? (Q12c.3.3c)</t>
    </r>
  </si>
  <si>
    <r>
      <t xml:space="preserve">Does this obligation require the online platforms with a special status to provide </t>
    </r>
    <r>
      <rPr>
        <b/>
        <sz val="9"/>
        <color theme="1"/>
        <rFont val="Arial"/>
        <family val="2"/>
      </rPr>
      <t>continuous and real-time</t>
    </r>
    <r>
      <rPr>
        <sz val="9"/>
        <color theme="1"/>
        <rFont val="Arial"/>
        <family val="2"/>
      </rPr>
      <t xml:space="preserve"> access to these data? (Q12c.3.3d)</t>
    </r>
  </si>
  <si>
    <r>
      <t xml:space="preserve">Please provide a link to the law introducing all the obligations listed above for which you have answered  </t>
    </r>
    <r>
      <rPr>
        <i/>
        <sz val="9"/>
        <color rgb="FFFF0000"/>
        <rFont val="Arial"/>
        <family val="2"/>
      </rPr>
      <t>Yes</t>
    </r>
    <r>
      <rPr>
        <sz val="9"/>
        <color rgb="FFFF0000"/>
        <rFont val="Arial"/>
        <family val="2"/>
      </rPr>
      <t>, or to the relevant proposal currently under discussion. (Q12c.3.3e)</t>
    </r>
  </si>
  <si>
    <r>
      <t xml:space="preserve">Has your country introduced, or is it envisaging to introduce, an obligation on any online platform with a special status to guarantee their </t>
    </r>
    <r>
      <rPr>
        <b/>
        <sz val="9"/>
        <color theme="1"/>
        <rFont val="Arial"/>
        <family val="2"/>
      </rPr>
      <t>final users</t>
    </r>
    <r>
      <rPr>
        <sz val="9"/>
        <color theme="1"/>
        <rFont val="Arial"/>
        <family val="2"/>
      </rPr>
      <t xml:space="preserve"> access to certain categories of data held by these platforms? (Q12c.3.4)</t>
    </r>
  </si>
  <si>
    <r>
      <t xml:space="preserve">Does this obligation clearly specify </t>
    </r>
    <r>
      <rPr>
        <b/>
        <sz val="9"/>
        <color theme="1"/>
        <rFont val="Arial"/>
        <family val="2"/>
      </rPr>
      <t>to which categories of data</t>
    </r>
    <r>
      <rPr>
        <sz val="9"/>
        <color theme="1"/>
        <rFont val="Arial"/>
        <family val="2"/>
      </rPr>
      <t xml:space="preserve"> held by online platforms with a special status access must be granted to final users? (Q12c.3.4a)</t>
    </r>
  </si>
  <si>
    <r>
      <t xml:space="preserve">Does this obligation require that the designated platforms must ensure that the transfer of these data occurs in a </t>
    </r>
    <r>
      <rPr>
        <b/>
        <sz val="9"/>
        <color theme="1"/>
        <rFont val="Arial"/>
        <family val="2"/>
      </rPr>
      <t>structured and machine-readable format</t>
    </r>
    <r>
      <rPr>
        <sz val="9"/>
        <color theme="1"/>
        <rFont val="Arial"/>
        <family val="2"/>
      </rPr>
      <t>? (Q12c.3.4b)</t>
    </r>
  </si>
  <si>
    <r>
      <t>Does this obligation require the online platforms with a special status to maintain a set of</t>
    </r>
    <r>
      <rPr>
        <b/>
        <sz val="9"/>
        <color theme="1"/>
        <rFont val="Arial"/>
        <family val="2"/>
      </rPr>
      <t xml:space="preserve"> third-party accessible interfaces</t>
    </r>
    <r>
      <rPr>
        <sz val="9"/>
        <color theme="1"/>
        <rFont val="Arial"/>
        <family val="2"/>
      </rPr>
      <t xml:space="preserve"> (including APIs) to support the transfer of these data? (Q12c.3.4c)</t>
    </r>
  </si>
  <si>
    <r>
      <t xml:space="preserve">Does this obligation require the online platforms with a special status to provide </t>
    </r>
    <r>
      <rPr>
        <b/>
        <sz val="9"/>
        <color theme="1"/>
        <rFont val="Arial"/>
        <family val="2"/>
      </rPr>
      <t>continuous and real-time</t>
    </r>
    <r>
      <rPr>
        <sz val="9"/>
        <color theme="1"/>
        <rFont val="Arial"/>
        <family val="2"/>
      </rPr>
      <t xml:space="preserve"> access to these data? (Q12c.3.4d)</t>
    </r>
  </si>
  <si>
    <r>
      <t xml:space="preserve">Please provide a link to the law introducing all the obligations listed above for which you have answered </t>
    </r>
    <r>
      <rPr>
        <i/>
        <sz val="9"/>
        <color rgb="FFFF0000"/>
        <rFont val="Arial"/>
        <family val="2"/>
      </rPr>
      <t>Yes</t>
    </r>
    <r>
      <rPr>
        <sz val="9"/>
        <color rgb="FFFF0000"/>
        <rFont val="Arial"/>
        <family val="2"/>
      </rPr>
      <t>, or to the relevant proposal currently under discussion. (Q12c.3.4e)</t>
    </r>
  </si>
  <si>
    <t>Are clear criteria provided to determine which online platforms have a special status and in which markets? (Q12c.3.5)</t>
  </si>
  <si>
    <r>
      <t xml:space="preserve">If you have answered </t>
    </r>
    <r>
      <rPr>
        <i/>
        <sz val="9"/>
        <color rgb="FFFF0000"/>
        <rFont val="Arial"/>
        <family val="2"/>
      </rPr>
      <t>Yes</t>
    </r>
    <r>
      <rPr>
        <sz val="9"/>
        <color rgb="FFFF0000"/>
        <rFont val="Arial"/>
        <family val="2"/>
      </rPr>
      <t xml:space="preserve"> above, please provide a link to the law/regulation that defines these criteria. (Q12c.3.5a)</t>
    </r>
  </si>
  <si>
    <r>
      <t xml:space="preserve">If you answered </t>
    </r>
    <r>
      <rPr>
        <i/>
        <sz val="9"/>
        <color rgb="FFFF0000"/>
        <rFont val="Arial"/>
        <family val="2"/>
      </rPr>
      <t>Yes</t>
    </r>
    <r>
      <rPr>
        <sz val="9"/>
        <color rgb="FFFF0000"/>
        <rFont val="Arial"/>
        <family val="2"/>
      </rPr>
      <t xml:space="preserve"> for any of these markets, provide a link to this study/investigation or to evidence of its launch. (Q12a.2a)</t>
    </r>
  </si>
  <si>
    <t>For which jurisdiction are you answering the questions in Section 12c? (Q12c.01)</t>
  </si>
  <si>
    <t>Has your country introduced, or is envisaging to introduce, an ex-ante regulatory regime aimed at preserving or promoting competition in digital markets? (Q12c.02)</t>
  </si>
  <si>
    <r>
      <t xml:space="preserve">If you have answered </t>
    </r>
    <r>
      <rPr>
        <i/>
        <sz val="9"/>
        <color rgb="FFFF0000"/>
        <rFont val="Arial"/>
        <family val="2"/>
      </rPr>
      <t>Yes</t>
    </r>
    <r>
      <rPr>
        <sz val="9"/>
        <color rgb="FFFF0000"/>
        <rFont val="Arial"/>
        <family val="2"/>
      </rPr>
      <t xml:space="preserve"> above, please provide a link to the law introducing this regime, or to the relevant proposal currently under discussion. (Q12c.02a)</t>
    </r>
  </si>
  <si>
    <t>Is this regime targeted to a specific sub-set of firms operating in digital markets? (Q12c.02b)</t>
  </si>
  <si>
    <r>
      <t xml:space="preserve">If you have answered </t>
    </r>
    <r>
      <rPr>
        <i/>
        <sz val="9"/>
        <color rgb="FFFF0000"/>
        <rFont val="Arial"/>
        <family val="2"/>
      </rPr>
      <t>Yes</t>
    </r>
    <r>
      <rPr>
        <sz val="9"/>
        <color rgb="FFFF0000"/>
        <rFont val="Arial"/>
        <family val="2"/>
      </rPr>
      <t xml:space="preserve"> above, please explain to which firms this regime would apply and how they are identified, and provide a link to the relevant law/regulation. (Q12c.02c)</t>
    </r>
  </si>
  <si>
    <t>Q12b.2a</t>
  </si>
  <si>
    <t>Q12c.02b</t>
  </si>
  <si>
    <t>Q12c.1.2b</t>
  </si>
  <si>
    <t>Q12c.3.3a</t>
  </si>
  <si>
    <t>Q12c.3.3b</t>
  </si>
  <si>
    <t>Q12c.3.3c</t>
  </si>
  <si>
    <t>Q12c.3.3d</t>
  </si>
  <si>
    <t>Q12c.3.4a</t>
  </si>
  <si>
    <t>Q12c.3.4b</t>
  </si>
  <si>
    <t>Q12c.3.4c</t>
  </si>
  <si>
    <t>Q12c.3.4d</t>
  </si>
  <si>
    <t>Please provide us the name of the body/institution answering this question in English and in the original language and provide a link to its webpage. (Q12.01)</t>
  </si>
  <si>
    <r>
      <rPr>
        <b/>
        <sz val="9"/>
        <color theme="1"/>
        <rFont val="Arial"/>
        <family val="2"/>
      </rPr>
      <t>Definition</t>
    </r>
    <r>
      <rPr>
        <sz val="9"/>
        <color theme="1"/>
        <rFont val="Arial"/>
        <family val="2"/>
      </rPr>
      <t>: Digital markets refer to a broad range of digitally-enabled data intensive activities, such as online search engines, social networks, online advertising services, online marketplaces, app stores, web browsers, operating systems, and cloud computing service</t>
    </r>
    <r>
      <rPr>
        <sz val="9"/>
        <rFont val="Arial"/>
        <family val="2"/>
      </rPr>
      <t>s.</t>
    </r>
  </si>
  <si>
    <t>Connected objects or Smart devices (including voice assistants)</t>
  </si>
  <si>
    <r>
      <rPr>
        <b/>
        <sz val="9"/>
        <color theme="1"/>
        <rFont val="Arial"/>
        <family val="2"/>
      </rPr>
      <t>Instructions</t>
    </r>
    <r>
      <rPr>
        <sz val="9"/>
        <color theme="1"/>
        <rFont val="Arial"/>
        <family val="2"/>
      </rPr>
      <t xml:space="preserve">: If you answer </t>
    </r>
    <r>
      <rPr>
        <i/>
        <sz val="9"/>
        <color theme="1"/>
        <rFont val="Arial"/>
        <family val="2"/>
      </rPr>
      <t>Yes</t>
    </r>
    <r>
      <rPr>
        <sz val="9"/>
        <color theme="1"/>
        <rFont val="Arial"/>
        <family val="2"/>
      </rPr>
      <t>, please provide a clear explanation of what is this market (or markets) and what services it encompasses, so that the OECD can determine if it falls under the definition of digital market used in this questionnaire.</t>
    </r>
  </si>
  <si>
    <r>
      <rPr>
        <b/>
        <sz val="9"/>
        <color theme="1"/>
        <rFont val="Arial"/>
        <family val="2"/>
      </rPr>
      <t>Definitions</t>
    </r>
    <r>
      <rPr>
        <sz val="9"/>
        <color theme="1"/>
        <rFont val="Arial"/>
        <family val="2"/>
      </rPr>
      <t>: 
A law/regulation is considered to be</t>
    </r>
    <r>
      <rPr>
        <b/>
        <sz val="9"/>
        <color theme="1"/>
        <rFont val="Arial"/>
        <family val="2"/>
      </rPr>
      <t xml:space="preserve"> under discussion</t>
    </r>
    <r>
      <rPr>
        <sz val="9"/>
        <color theme="1"/>
        <rFont val="Arial"/>
        <family val="2"/>
      </rPr>
      <t xml:space="preserve"> if a proposal has been presented to the government or parliament.
</t>
    </r>
    <r>
      <rPr>
        <b/>
        <sz val="9"/>
        <color theme="1"/>
        <rFont val="Arial"/>
        <family val="2"/>
      </rPr>
      <t>Online platforms with a special status</t>
    </r>
    <r>
      <rPr>
        <sz val="9"/>
        <color theme="1"/>
        <rFont val="Arial"/>
        <family val="2"/>
      </rPr>
      <t xml:space="preserve"> are online platforms that are subject to specific obligations/prohibitions in one or more digital markets because of their entrenched market power in these markets. A platform can have a special status in one digital market, but not in another one. </t>
    </r>
  </si>
  <si>
    <r>
      <rPr>
        <b/>
        <sz val="9"/>
        <color theme="1"/>
        <rFont val="Arial"/>
        <family val="2"/>
      </rPr>
      <t>Note</t>
    </r>
    <r>
      <rPr>
        <sz val="9"/>
        <color theme="1"/>
        <rFont val="Arial"/>
        <family val="2"/>
      </rPr>
      <t xml:space="preserve">: This practice is sometimes referred to as self-preferencing.
</t>
    </r>
    <r>
      <rPr>
        <b/>
        <sz val="9"/>
        <color theme="1"/>
        <rFont val="Arial"/>
        <family val="2"/>
      </rPr>
      <t xml:space="preserve">
Definition</t>
    </r>
    <r>
      <rPr>
        <sz val="9"/>
        <color theme="1"/>
        <rFont val="Arial"/>
        <family val="2"/>
      </rPr>
      <t xml:space="preserve">: </t>
    </r>
    <r>
      <rPr>
        <b/>
        <sz val="9"/>
        <color theme="1"/>
        <rFont val="Arial"/>
        <family val="2"/>
      </rPr>
      <t xml:space="preserve">Ranking </t>
    </r>
    <r>
      <rPr>
        <sz val="9"/>
        <color theme="1"/>
        <rFont val="Arial"/>
        <family val="2"/>
      </rPr>
      <t>is the process of identifying the webpages/products/information most relevant to a user query and presenting them so that the options are ranked according to their degree of relevance. Ranking is used in many different applications, such as search engine queries and recommendation systems. The main idea behind is that given a query containing some keywords, the results are presented in an order such that the top results should be those that best meet the user's need.</t>
    </r>
  </si>
  <si>
    <r>
      <rPr>
        <b/>
        <sz val="9"/>
        <color theme="1"/>
        <rFont val="Arial"/>
        <family val="2"/>
      </rPr>
      <t>Definition</t>
    </r>
    <r>
      <rPr>
        <sz val="9"/>
        <color theme="1"/>
        <rFont val="Arial"/>
        <family val="2"/>
      </rPr>
      <t xml:space="preserve">: Transparency of the terms and conditions implies clearly disclosing terms and conditions of any contracts to business users and to provide prior notice of any amendments.
</t>
    </r>
    <r>
      <rPr>
        <b/>
        <sz val="9"/>
        <color theme="1"/>
        <rFont val="Arial"/>
        <family val="2"/>
      </rPr>
      <t>Instruction</t>
    </r>
    <r>
      <rPr>
        <sz val="9"/>
        <color theme="1"/>
        <rFont val="Arial"/>
        <family val="2"/>
      </rPr>
      <t xml:space="preserve">: Please </t>
    </r>
    <r>
      <rPr>
        <b/>
        <sz val="9"/>
        <color theme="1"/>
        <rFont val="Arial"/>
        <family val="2"/>
      </rPr>
      <t>do not consider</t>
    </r>
    <r>
      <rPr>
        <sz val="9"/>
        <color theme="1"/>
        <rFont val="Arial"/>
        <family val="2"/>
      </rPr>
      <t xml:space="preserve"> general laws aimed at ensuring fair trade. </t>
    </r>
    <r>
      <rPr>
        <b/>
        <sz val="9"/>
        <color theme="1"/>
        <rFont val="Arial"/>
        <family val="2"/>
      </rPr>
      <t xml:space="preserve">Only </t>
    </r>
    <r>
      <rPr>
        <sz val="9"/>
        <color theme="1"/>
        <rFont val="Arial"/>
        <family val="2"/>
      </rPr>
      <t>consider laws that are specifically aimed at digital markets.</t>
    </r>
  </si>
  <si>
    <r>
      <rPr>
        <b/>
        <sz val="9"/>
        <color theme="1"/>
        <rFont val="Arial"/>
        <family val="2"/>
      </rPr>
      <t>Instructions</t>
    </r>
    <r>
      <rPr>
        <sz val="9"/>
        <color theme="1"/>
        <rFont val="Arial"/>
        <family val="2"/>
      </rPr>
      <t xml:space="preserve">: When answer this question please </t>
    </r>
    <r>
      <rPr>
        <b/>
        <sz val="9"/>
        <color theme="1"/>
        <rFont val="Arial"/>
        <family val="2"/>
      </rPr>
      <t>do not conside</t>
    </r>
    <r>
      <rPr>
        <sz val="9"/>
        <color theme="1"/>
        <rFont val="Arial"/>
        <family val="2"/>
      </rPr>
      <t xml:space="preserve">r regulatory regimes whose aim is to ensure privacy, data protection or cybersecurity, but </t>
    </r>
    <r>
      <rPr>
        <b/>
        <sz val="9"/>
        <color theme="1"/>
        <rFont val="Arial"/>
        <family val="2"/>
      </rPr>
      <t xml:space="preserve">only </t>
    </r>
    <r>
      <rPr>
        <sz val="9"/>
        <color theme="1"/>
        <rFont val="Arial"/>
        <family val="2"/>
      </rPr>
      <t>regimes that are explicitly aimed at protecting and fostering competition.</t>
    </r>
  </si>
  <si>
    <r>
      <rPr>
        <b/>
        <sz val="9"/>
        <color theme="1"/>
        <rFont val="Arial"/>
        <family val="2"/>
      </rPr>
      <t>Definition</t>
    </r>
    <r>
      <rPr>
        <sz val="9"/>
        <color theme="1"/>
        <rFont val="Arial"/>
        <family val="2"/>
      </rPr>
      <t xml:space="preserve">: 
</t>
    </r>
    <r>
      <rPr>
        <b/>
        <sz val="9"/>
        <color theme="1"/>
        <rFont val="Arial"/>
        <family val="2"/>
      </rPr>
      <t>Connected objects or Smart devices</t>
    </r>
    <r>
      <rPr>
        <sz val="9"/>
        <color theme="1"/>
        <rFont val="Arial"/>
        <family val="2"/>
      </rPr>
      <t xml:space="preserve"> are wireless electronic consumer devices capable of connecting to other devices or networks and exchanging data with them without requiring human-to-human or human-to-computer interaction. Connected objects include, but are not limited to: smart home appliances, wearable devices (e.g. smart watches or fitness trackers), smart speakers, and voice assistants (such as Apple’s Siri and Amazon’s Alexa). 
</t>
    </r>
    <r>
      <rPr>
        <b/>
        <sz val="9"/>
        <color theme="1"/>
        <rFont val="Arial"/>
        <family val="2"/>
      </rPr>
      <t>Do not consider</t>
    </r>
    <r>
      <rPr>
        <sz val="9"/>
        <color theme="1"/>
        <rFont val="Arial"/>
        <family val="2"/>
      </rPr>
      <t xml:space="preserve"> Smartphone and Tables</t>
    </r>
  </si>
  <si>
    <t>Alternative answer provided by Country</t>
  </si>
  <si>
    <t>Column P</t>
  </si>
  <si>
    <t>P</t>
  </si>
  <si>
    <t>Column R</t>
  </si>
  <si>
    <t>R</t>
  </si>
  <si>
    <t>Column T</t>
  </si>
  <si>
    <t>T</t>
  </si>
  <si>
    <t>New question introduced in 2023 - Please answer this question for the year of the previous update in Column P</t>
  </si>
  <si>
    <t>COL : Colombia</t>
  </si>
  <si>
    <t>CRI : Costa Rica</t>
  </si>
  <si>
    <t>CZE : Czech Republic</t>
  </si>
  <si>
    <t>GBR : Great Britain</t>
  </si>
  <si>
    <t>LTU : Lithuania</t>
  </si>
  <si>
    <t>LUX : Luxemburg</t>
  </si>
  <si>
    <t>HRV : Croatia</t>
  </si>
  <si>
    <t>PER : Peru</t>
  </si>
  <si>
    <t>BGR : Bulgaria</t>
  </si>
  <si>
    <t>ROU : Romania</t>
  </si>
  <si>
    <t>CYP : Cyprus</t>
  </si>
  <si>
    <t>MLT : Malta</t>
  </si>
  <si>
    <t>READ ME – IMPORTANT INSTRUCTIONS FOR COMPLETING THE OECD PMR QUESTIONNAIRE 2023</t>
  </si>
  <si>
    <t>Please read and follow the instructions on:</t>
  </si>
  <si>
    <r>
      <t>1.</t>
    </r>
    <r>
      <rPr>
        <sz val="7"/>
        <color rgb="FFFF0000"/>
        <rFont val="Times New Roman"/>
        <family val="1"/>
      </rPr>
      <t xml:space="preserve">          </t>
    </r>
    <r>
      <rPr>
        <sz val="11"/>
        <color rgb="FFFF0000"/>
        <rFont val="Calibri"/>
        <family val="2"/>
      </rPr>
      <t>Timeline</t>
    </r>
  </si>
  <si>
    <r>
      <t>2.</t>
    </r>
    <r>
      <rPr>
        <sz val="7"/>
        <color rgb="FFFF0000"/>
        <rFont val="Times New Roman"/>
        <family val="1"/>
      </rPr>
      <t xml:space="preserve">          </t>
    </r>
    <r>
      <rPr>
        <sz val="11"/>
        <color rgb="FFFF0000"/>
        <rFont val="Calibri"/>
        <family val="2"/>
      </rPr>
      <t xml:space="preserve">How to select the jurisdiction for which to answer the questionnaire </t>
    </r>
  </si>
  <si>
    <r>
      <t>3.</t>
    </r>
    <r>
      <rPr>
        <sz val="7"/>
        <color rgb="FFFF0000"/>
        <rFont val="Times New Roman"/>
        <family val="1"/>
      </rPr>
      <t xml:space="preserve">          </t>
    </r>
    <r>
      <rPr>
        <sz val="11"/>
        <color rgb="FFFF0000"/>
        <rFont val="Calibri"/>
        <family val="2"/>
      </rPr>
      <t xml:space="preserve">How to answer the PMR questionnaire </t>
    </r>
  </si>
  <si>
    <r>
      <t>4.</t>
    </r>
    <r>
      <rPr>
        <sz val="7"/>
        <color rgb="FFFF0000"/>
        <rFont val="Times New Roman"/>
        <family val="1"/>
      </rPr>
      <t xml:space="preserve">          </t>
    </r>
    <r>
      <rPr>
        <sz val="11"/>
        <color rgb="FFFF0000"/>
        <rFont val="Calibri"/>
        <family val="2"/>
      </rPr>
      <t>Technical issues to be careful about</t>
    </r>
  </si>
  <si>
    <t>For any clarifications, please contact the OECD at: PMRIndicators@oecd.org</t>
  </si>
  <si>
    <t>1. Timeline</t>
  </si>
  <si>
    <t xml:space="preserve">Deadline for sending completed questionnaires to OECD: </t>
  </si>
  <si>
    <t>17th March 2023</t>
  </si>
  <si>
    <t>In case of delay please inform the OECD</t>
  </si>
  <si>
    <t>2. How to select the jurisdiction for which to answer the questionnaire</t>
  </si>
  <si>
    <t>Respondents should answer the question based on the instructions provided in each section, as this differs across the questionnaires.</t>
  </si>
  <si>
    <r>
      <rPr>
        <b/>
        <sz val="11"/>
        <color theme="1"/>
        <rFont val="Calibri"/>
        <family val="2"/>
      </rPr>
      <t>For Federal Countries:</t>
    </r>
    <r>
      <rPr>
        <sz val="11"/>
        <color theme="1"/>
        <rFont val="Calibri"/>
        <family val="2"/>
      </rPr>
      <t xml:space="preserve"> when regulation is set at state level, the information should </t>
    </r>
    <r>
      <rPr>
        <b/>
        <sz val="11"/>
        <color theme="1"/>
        <rFont val="Calibri"/>
        <family val="2"/>
      </rPr>
      <t>refer to just one state</t>
    </r>
    <r>
      <rPr>
        <sz val="11"/>
        <color theme="1"/>
        <rFont val="Calibri"/>
        <family val="2"/>
      </rPr>
      <t xml:space="preserve"> that is considered representative of the country, unless the instructions in the file give different indications.</t>
    </r>
  </si>
  <si>
    <t>Please ALWAYS indicate in the space provided in each section of the questionnaire the name of the state to which the information refers so the OECD can keep a clear record.</t>
  </si>
  <si>
    <t>3. How to answer the PMR questionnaire</t>
  </si>
  <si>
    <t>Each section of the questionnaire comes in a separate excel workbook, which includes one or more sheets with questions on individual sectors or regulatory areas.</t>
  </si>
  <si>
    <r>
      <rPr>
        <b/>
        <sz val="11"/>
        <color theme="1"/>
        <rFont val="Calibri"/>
        <family val="2"/>
      </rPr>
      <t>Please carefully read the Instructions in Column I</t>
    </r>
    <r>
      <rPr>
        <sz val="11"/>
        <color theme="1"/>
        <rFont val="Calibri"/>
        <family val="2"/>
      </rPr>
      <t xml:space="preserve">, which provide detailed information on how to answer the questions (such as definitions and detailed instructions) for most questions. </t>
    </r>
  </si>
  <si>
    <t>Each sheet contains one set of questions, and a column in which you shall provide the answers – relative to 2023 – (in column AB).</t>
  </si>
  <si>
    <t>Providing answers for 2023</t>
  </si>
  <si>
    <r>
      <t>·</t>
    </r>
    <r>
      <rPr>
        <sz val="7"/>
        <color theme="1"/>
        <rFont val="Times New Roman"/>
        <family val="1"/>
      </rPr>
      <t xml:space="preserve">         </t>
    </r>
    <r>
      <rPr>
        <sz val="11"/>
        <color theme="1"/>
        <rFont val="Calibri"/>
        <family val="2"/>
      </rPr>
      <t xml:space="preserve">The answers must be </t>
    </r>
    <r>
      <rPr>
        <b/>
        <sz val="11"/>
        <color theme="1"/>
        <rFont val="Calibri"/>
        <family val="2"/>
      </rPr>
      <t>provided in column AB</t>
    </r>
    <r>
      <rPr>
        <sz val="11"/>
        <color theme="1"/>
        <rFont val="Calibri"/>
        <family val="2"/>
      </rPr>
      <t xml:space="preserve"> - titled (</t>
    </r>
    <r>
      <rPr>
        <b/>
        <i/>
        <sz val="11"/>
        <color theme="1"/>
        <rFont val="Calibri"/>
        <family val="2"/>
      </rPr>
      <t>Answer for 2023</t>
    </r>
    <r>
      <rPr>
        <sz val="11"/>
        <color theme="1"/>
        <rFont val="Calibri"/>
        <family val="2"/>
      </rPr>
      <t>) and marked in blue. Please answer using the drop-down menus.</t>
    </r>
  </si>
  <si>
    <r>
      <t>·</t>
    </r>
    <r>
      <rPr>
        <sz val="7"/>
        <color theme="1"/>
        <rFont val="Times New Roman"/>
        <family val="1"/>
      </rPr>
      <t xml:space="preserve">         </t>
    </r>
    <r>
      <rPr>
        <sz val="11"/>
        <color theme="1"/>
        <rFont val="Calibri"/>
        <family val="2"/>
      </rPr>
      <t xml:space="preserve">The answers must reflect </t>
    </r>
    <r>
      <rPr>
        <b/>
        <sz val="11"/>
        <color theme="1"/>
        <rFont val="Calibri"/>
        <family val="2"/>
      </rPr>
      <t>the situation in your country on the 1st of January 2023</t>
    </r>
    <r>
      <rPr>
        <sz val="11"/>
        <color theme="1"/>
        <rFont val="Calibri"/>
        <family val="2"/>
      </rPr>
      <t xml:space="preserve"> – i.e. the answers must refer only to law, policies, and regulations in force by 1st January 2023. </t>
    </r>
  </si>
  <si>
    <t xml:space="preserve">                        DO NOT consider policy reforms, laws and regulation enacted in your jurisdiction after that date.</t>
  </si>
  <si>
    <r>
      <t>·</t>
    </r>
    <r>
      <rPr>
        <sz val="7"/>
        <color theme="1"/>
        <rFont val="Times New Roman"/>
        <family val="1"/>
      </rPr>
      <t xml:space="preserve">         </t>
    </r>
    <r>
      <rPr>
        <sz val="11"/>
        <color theme="1"/>
        <rFont val="Calibri"/>
        <family val="2"/>
      </rPr>
      <t xml:space="preserve">Please use column AC titled (Country Comments) to provide additional information. </t>
    </r>
  </si>
  <si>
    <r>
      <t>·</t>
    </r>
    <r>
      <rPr>
        <sz val="7"/>
        <color theme="1"/>
        <rFont val="Times New Roman"/>
        <family val="1"/>
      </rPr>
      <t xml:space="preserve">         </t>
    </r>
    <r>
      <rPr>
        <sz val="11"/>
        <color theme="1"/>
        <rFont val="Calibri"/>
        <family val="2"/>
      </rPr>
      <t>If a question does not apply to your country and there is not a ‘not applicable’ option, please indicate that the question is not applicable and explain why in the column AC titled (Country Comments).</t>
    </r>
  </si>
  <si>
    <r>
      <t>·</t>
    </r>
    <r>
      <rPr>
        <sz val="7"/>
        <color theme="1"/>
        <rFont val="Times New Roman"/>
        <family val="1"/>
      </rPr>
      <t xml:space="preserve">         </t>
    </r>
    <r>
      <rPr>
        <sz val="11"/>
        <color theme="1"/>
        <rFont val="Calibri"/>
        <family val="2"/>
      </rPr>
      <t>The rest of the file is blocked to avoid disruption to the formulas behind that allow the OECD to calculate the indicators.</t>
    </r>
  </si>
  <si>
    <t xml:space="preserve">Links to the laws and regulations or other documentations are often requested to help the OECD to ensure that the questions have been correctly interpreted and that the answers are consistent and complete. </t>
  </si>
  <si>
    <t>Please make sure that you provide this information, or the answers may not be accepted, and you will receive additional requests for information.</t>
  </si>
  <si>
    <t>Providing answers for previous update</t>
  </si>
  <si>
    <r>
      <t>·</t>
    </r>
    <r>
      <rPr>
        <sz val="7"/>
        <color theme="1"/>
        <rFont val="Times New Roman"/>
        <family val="1"/>
      </rPr>
      <t xml:space="preserve">         </t>
    </r>
    <r>
      <rPr>
        <sz val="11"/>
        <color theme="1"/>
        <rFont val="Calibri"/>
        <family val="2"/>
      </rPr>
      <t xml:space="preserve">The questions in the Digital Markets_2023 section are new. We kindly ask you to </t>
    </r>
    <r>
      <rPr>
        <b/>
        <sz val="11"/>
        <color theme="1"/>
        <rFont val="Calibri"/>
        <family val="2"/>
      </rPr>
      <t>answer</t>
    </r>
    <r>
      <rPr>
        <sz val="11"/>
        <color theme="1"/>
        <rFont val="Calibri"/>
        <family val="2"/>
      </rPr>
      <t xml:space="preserve"> these questions </t>
    </r>
    <r>
      <rPr>
        <b/>
        <sz val="11"/>
        <color theme="1"/>
        <rFont val="Calibri"/>
        <family val="2"/>
      </rPr>
      <t>for the year year of the previous update</t>
    </r>
    <r>
      <rPr>
        <sz val="11"/>
        <color theme="1"/>
        <rFont val="Calibri"/>
        <family val="2"/>
      </rPr>
      <t xml:space="preserve"> as well</t>
    </r>
    <r>
      <rPr>
        <b/>
        <sz val="11"/>
        <color theme="1"/>
        <rFont val="Calibri"/>
        <family val="2"/>
      </rPr>
      <t xml:space="preserve"> in Column P</t>
    </r>
    <r>
      <rPr>
        <sz val="11"/>
        <color theme="1"/>
        <rFont val="Calibri"/>
        <family val="2"/>
      </rPr>
      <t>, using the drop-down menus.</t>
    </r>
  </si>
  <si>
    <r>
      <t>·</t>
    </r>
    <r>
      <rPr>
        <sz val="7"/>
        <color theme="1"/>
        <rFont val="Times New Roman"/>
        <family val="1"/>
      </rPr>
      <t xml:space="preserve">         </t>
    </r>
    <r>
      <rPr>
        <sz val="11"/>
        <color theme="1"/>
        <rFont val="Calibri"/>
        <family val="2"/>
      </rPr>
      <t>Remember</t>
    </r>
    <r>
      <rPr>
        <b/>
        <sz val="11"/>
        <color theme="1"/>
        <rFont val="Calibri"/>
        <family val="2"/>
      </rPr>
      <t xml:space="preserve"> </t>
    </r>
    <r>
      <rPr>
        <sz val="11"/>
        <color theme="1"/>
        <rFont val="Calibri"/>
        <family val="2"/>
      </rPr>
      <t xml:space="preserve">that the answers must reflect </t>
    </r>
    <r>
      <rPr>
        <b/>
        <sz val="11"/>
        <color theme="1"/>
        <rFont val="Calibri"/>
        <family val="2"/>
      </rPr>
      <t xml:space="preserve">the situation in your country on the 1st of January of the year shown in column P </t>
    </r>
    <r>
      <rPr>
        <sz val="11"/>
        <color theme="1"/>
        <rFont val="Calibri"/>
        <family val="2"/>
      </rPr>
      <t>(as most countries participated to the previous update in 2018, but some in different years) – i.e., the answers must refer only to law, policies and regulations in force by that date.</t>
    </r>
  </si>
  <si>
    <r>
      <t xml:space="preserve">Please use </t>
    </r>
    <r>
      <rPr>
        <b/>
        <sz val="11"/>
        <color theme="1"/>
        <rFont val="Calibri"/>
        <family val="2"/>
      </rPr>
      <t>column Q titled (</t>
    </r>
    <r>
      <rPr>
        <b/>
        <i/>
        <sz val="11"/>
        <color theme="1"/>
        <rFont val="Calibri"/>
        <family val="2"/>
      </rPr>
      <t>Country Comments</t>
    </r>
    <r>
      <rPr>
        <sz val="11"/>
        <color theme="1"/>
        <rFont val="Calibri"/>
        <family val="2"/>
      </rPr>
      <t>)</t>
    </r>
    <r>
      <rPr>
        <i/>
        <sz val="11"/>
        <color theme="1"/>
        <rFont val="Calibri"/>
        <family val="2"/>
      </rPr>
      <t xml:space="preserve"> </t>
    </r>
    <r>
      <rPr>
        <sz val="11"/>
        <color theme="1"/>
        <rFont val="Calibri"/>
        <family val="2"/>
      </rPr>
      <t>to provide any</t>
    </r>
    <r>
      <rPr>
        <i/>
        <sz val="11"/>
        <color theme="1"/>
        <rFont val="Calibri"/>
        <family val="2"/>
      </rPr>
      <t xml:space="preserve"> </t>
    </r>
    <r>
      <rPr>
        <sz val="11"/>
        <color theme="1"/>
        <rFont val="Calibri"/>
        <family val="2"/>
      </rPr>
      <t>additional information you would like to bring to the attention of the OECD.</t>
    </r>
  </si>
  <si>
    <t>4. Technical issues to be careful about – very important!</t>
  </si>
  <si>
    <t>For the data collection process to work smoothly, respondents are asked to respect the following general instructions:</t>
  </si>
  <si>
    <r>
      <t>·</t>
    </r>
    <r>
      <rPr>
        <sz val="7"/>
        <color theme="1"/>
        <rFont val="Times New Roman"/>
        <family val="1"/>
      </rPr>
      <t xml:space="preserve">         </t>
    </r>
    <r>
      <rPr>
        <sz val="11"/>
        <color theme="1"/>
        <rFont val="Calibri"/>
        <family val="2"/>
      </rPr>
      <t xml:space="preserve">Only use the pre-formatted electronic questionnaires in Excel.xlsx to provide the answers. </t>
    </r>
  </si>
  <si>
    <r>
      <t>·</t>
    </r>
    <r>
      <rPr>
        <sz val="7"/>
        <color theme="1"/>
        <rFont val="Times New Roman"/>
        <family val="1"/>
      </rPr>
      <t xml:space="preserve">         </t>
    </r>
    <r>
      <rPr>
        <sz val="11"/>
        <color theme="1"/>
        <rFont val="Calibri"/>
        <family val="2"/>
      </rPr>
      <t>Please DO NOT change the format to Excel.xls or other Excel formats, because the OECD will not be able to process your answers and will have to ask you to answer again.</t>
    </r>
  </si>
  <si>
    <r>
      <t>·</t>
    </r>
    <r>
      <rPr>
        <sz val="7"/>
        <color theme="1"/>
        <rFont val="Times New Roman"/>
        <family val="1"/>
      </rPr>
      <t xml:space="preserve">         </t>
    </r>
    <r>
      <rPr>
        <sz val="11"/>
        <color theme="1"/>
        <rFont val="Calibri"/>
        <family val="2"/>
      </rPr>
      <t xml:space="preserve">Avoid answering using computers that do not have Windows as operating system, such as Mac or Unix, because the OECD may then not be able to process your answers. </t>
    </r>
    <r>
      <rPr>
        <b/>
        <sz val="11"/>
        <color theme="1"/>
        <rFont val="Calibri"/>
        <family val="2"/>
      </rPr>
      <t>Please contact the OECD</t>
    </r>
    <r>
      <rPr>
        <sz val="11"/>
        <color theme="1"/>
        <rFont val="Calibri"/>
        <family val="2"/>
      </rPr>
      <t xml:space="preserve"> if you have no alternatives, so we can provide you with further guidance.</t>
    </r>
  </si>
  <si>
    <r>
      <t>·</t>
    </r>
    <r>
      <rPr>
        <sz val="7"/>
        <color theme="1"/>
        <rFont val="Times New Roman"/>
        <family val="1"/>
      </rPr>
      <t xml:space="preserve">         </t>
    </r>
    <r>
      <rPr>
        <sz val="11"/>
        <color theme="1"/>
        <rFont val="Calibri"/>
        <family val="2"/>
      </rPr>
      <t xml:space="preserve">Many cells in the questionnaire are locked to protect several links that allow the OECD to calculate the PMR indicators. </t>
    </r>
    <r>
      <rPr>
        <b/>
        <sz val="11"/>
        <color theme="1"/>
        <rFont val="Calibri"/>
        <family val="2"/>
      </rPr>
      <t>Please do not unlock the questionnaire.</t>
    </r>
    <r>
      <rPr>
        <sz val="11"/>
        <color theme="1"/>
        <rFont val="Calibri"/>
        <family val="2"/>
      </rPr>
      <t xml:space="preserve"> The cells that you need to use are unlocked. Please only select one of the answers presented in the dropdown menu. Do not try to add other answers. </t>
    </r>
  </si>
  <si>
    <t xml:space="preserve">If none of the options available in the menu are appropriate, please leave the answer empty and explain why in the comments’ column. </t>
  </si>
  <si>
    <t xml:space="preserve">The more details you provide the easier it will be for the OECD to decide how to treat any special case. If menus are tampered with to add other answers, the OECD will have to ask you to answer again. </t>
  </si>
  <si>
    <t xml:space="preserve">Only the answers in the dropdown menu can be used to compute the indicators. </t>
  </si>
  <si>
    <r>
      <t>·</t>
    </r>
    <r>
      <rPr>
        <sz val="7"/>
        <color rgb="FF000000"/>
        <rFont val="Times New Roman"/>
        <family val="1"/>
      </rPr>
      <t xml:space="preserve">         </t>
    </r>
    <r>
      <rPr>
        <b/>
        <sz val="11"/>
        <color rgb="FF000000"/>
        <rFont val="Calibri"/>
        <family val="2"/>
      </rPr>
      <t>Please answer the questions in each sheet in the order in which they appear</t>
    </r>
    <r>
      <rPr>
        <sz val="11"/>
        <color rgb="FF000000"/>
        <rFont val="Calibri"/>
        <family val="2"/>
      </rPr>
      <t>, as some questions depend on the answers given to other questions. When the questions are answered in the right order, and you provide an inconsistent answer, the cell relative to the inconsistent answers will become red to flag this inconsistency.</t>
    </r>
  </si>
  <si>
    <t>Has the competition authority in your country conducted, or is it conducting, one or more market studies, sector inquiries or market investigations in any of the digital markets listed below? (Q12a.2)</t>
  </si>
  <si>
    <t xml:space="preserve">Revised answer (Proposed by OECD) </t>
  </si>
  <si>
    <t>Reason for proposing a revised answer</t>
  </si>
  <si>
    <t>Reason for proposing a revised answer/Comments</t>
  </si>
  <si>
    <t>Final answer proposed by OECD</t>
  </si>
  <si>
    <t>Reason for OECD proposing different answer</t>
  </si>
  <si>
    <t>Revised answer (Proposed by OECD)</t>
  </si>
  <si>
    <t>answer after first round</t>
  </si>
  <si>
    <t>answer after second round</t>
  </si>
  <si>
    <t>Revised answer (proposed by OECD) Final</t>
  </si>
  <si>
    <r>
      <t xml:space="preserve">Has your country introduced, or is it envisaging to introduce, a prohibition on any online platform with a special status </t>
    </r>
    <r>
      <rPr>
        <b/>
        <sz val="9"/>
        <color theme="1"/>
        <rFont val="Arial"/>
        <family val="2"/>
      </rPr>
      <t>to tie or bundle</t>
    </r>
    <r>
      <rPr>
        <sz val="9"/>
        <color theme="1"/>
        <rFont val="Arial"/>
        <family val="2"/>
      </rPr>
      <t xml:space="preserve"> </t>
    </r>
    <r>
      <rPr>
        <b/>
        <sz val="9"/>
        <color theme="1"/>
        <rFont val="Arial"/>
        <family val="2"/>
      </rPr>
      <t>products</t>
    </r>
    <r>
      <rPr>
        <sz val="9"/>
        <color theme="1"/>
        <rFont val="Arial"/>
        <family val="2"/>
      </rPr>
      <t xml:space="preserve"> offered to their final users in the market(s) where the platform enjoys such special status with any other service offered by the platform? (Q12c.1.3)</t>
    </r>
  </si>
  <si>
    <t>Has your country introduced, or is it envisaging to introduce, a prohibition on any online platform with a special status to restrict or impede their final users from i) uninstalling software applications that have been preinstalled, and/or ii) changing default settings? (Q12c.2.3)</t>
  </si>
  <si>
    <t>Has your country introduced, or is it envisaging to introduce, a prohibition on any online platform with a special status to use non-public data generated on their platform by activities of third-party business users or of their own final customers to support the platform's services? (Q12c.3.2)</t>
  </si>
  <si>
    <r>
      <rPr>
        <b/>
        <sz val="9"/>
        <color theme="1"/>
        <rFont val="Arial"/>
        <family val="2"/>
      </rPr>
      <t>Instruction</t>
    </r>
    <r>
      <rPr>
        <sz val="9"/>
        <color theme="1"/>
        <rFont val="Arial"/>
        <family val="2"/>
      </rPr>
      <t xml:space="preserve">: </t>
    </r>
    <r>
      <rPr>
        <b/>
        <sz val="9"/>
        <color theme="1"/>
        <rFont val="Arial"/>
        <family val="2"/>
      </rPr>
      <t>Evidence of a launch</t>
    </r>
    <r>
      <rPr>
        <sz val="9"/>
        <color theme="1"/>
        <rFont val="Arial"/>
        <family val="2"/>
      </rPr>
      <t xml:space="preserve"> is a press-release or are webpage where all official announcements about the start of the market studies/sector investigations are made. If these links are not provided the answer</t>
    </r>
    <r>
      <rPr>
        <i/>
        <sz val="9"/>
        <color theme="1"/>
        <rFont val="Arial"/>
        <family val="2"/>
      </rPr>
      <t xml:space="preserve"> Yes </t>
    </r>
    <r>
      <rPr>
        <sz val="9"/>
        <color theme="1"/>
        <rFont val="Arial"/>
        <family val="2"/>
      </rPr>
      <t>cannot be accepted.</t>
    </r>
  </si>
  <si>
    <t>Answers for 2018</t>
  </si>
  <si>
    <t>national level and European Union</t>
  </si>
  <si>
    <r>
      <rPr>
        <b/>
        <sz val="9"/>
        <color theme="1"/>
        <rFont val="Arial"/>
        <family val="2"/>
      </rPr>
      <t>Instructions</t>
    </r>
    <r>
      <rPr>
        <sz val="9"/>
        <color theme="1"/>
        <rFont val="Arial"/>
        <family val="2"/>
      </rPr>
      <t xml:space="preserve">:
</t>
    </r>
    <r>
      <rPr>
        <b/>
        <sz val="9"/>
        <color theme="1"/>
        <rFont val="Arial"/>
        <family val="2"/>
      </rPr>
      <t>For European countries</t>
    </r>
    <r>
      <rPr>
        <sz val="9"/>
        <color theme="1"/>
        <rFont val="Arial"/>
        <family val="2"/>
      </rPr>
      <t xml:space="preserve">, please consider market studies, sector inquiries and market investigations undertaken </t>
    </r>
    <r>
      <rPr>
        <b/>
        <sz val="9"/>
        <color theme="1"/>
        <rFont val="Arial"/>
        <family val="2"/>
      </rPr>
      <t>both</t>
    </r>
    <r>
      <rPr>
        <sz val="9"/>
        <color theme="1"/>
        <rFont val="Arial"/>
        <family val="2"/>
      </rPr>
      <t xml:space="preserve"> by the EU Commission and by your national competition authority or other national authorities. Hence select the answer "</t>
    </r>
    <r>
      <rPr>
        <i/>
        <sz val="9"/>
        <color theme="1"/>
        <rFont val="Arial"/>
        <family val="2"/>
      </rPr>
      <t>National level and European Union</t>
    </r>
    <r>
      <rPr>
        <sz val="9"/>
        <color theme="1"/>
        <rFont val="Arial"/>
        <family val="2"/>
      </rPr>
      <t xml:space="preserve">".
</t>
    </r>
    <r>
      <rPr>
        <b/>
        <sz val="9"/>
        <color theme="1"/>
        <rFont val="Arial"/>
        <family val="2"/>
      </rPr>
      <t>For federal countries</t>
    </r>
    <r>
      <rPr>
        <sz val="9"/>
        <color theme="1"/>
        <rFont val="Arial"/>
        <family val="2"/>
      </rPr>
      <t>, please consider market studies, sector inquiries and market investigations undertaken by federal authorities. Hence please select the answer "</t>
    </r>
    <r>
      <rPr>
        <i/>
        <sz val="9"/>
        <color theme="1"/>
        <rFont val="Arial"/>
        <family val="2"/>
      </rPr>
      <t>Federal level</t>
    </r>
    <r>
      <rPr>
        <sz val="9"/>
        <color theme="1"/>
        <rFont val="Arial"/>
        <family val="2"/>
      </rPr>
      <t xml:space="preserve">"
</t>
    </r>
  </si>
  <si>
    <r>
      <rPr>
        <b/>
        <sz val="9"/>
        <color theme="1"/>
        <rFont val="Arial"/>
        <family val="2"/>
      </rPr>
      <t>Definition</t>
    </r>
    <r>
      <rPr>
        <sz val="9"/>
        <color theme="1"/>
        <rFont val="Arial"/>
        <family val="2"/>
      </rPr>
      <t xml:space="preserve">: Market studies, market investigations and sector inquiries (but occasionally also other terms are used) are examinations into the causes of why particular markets may not be working well. They provide an overview of regulatory and other economic drivers and of patterns of consumer and business behaviours and practices. These studies/inquiries/investigations may also include recommendations for reforms aimed at fostering competition. They are usually performed by competition authorities.
</t>
    </r>
    <r>
      <rPr>
        <sz val="9"/>
        <color rgb="FFFF0000"/>
        <rFont val="Arial"/>
        <family val="2"/>
      </rPr>
      <t xml:space="preserve">
Please note that also other studies, as well as consultations and public hearings, can also be considered in answering this question, provided their aim is to obtain an overview of how specific markets work and to understand whether competition is effective and what could be the causes of any obstacle to competition working well.</t>
    </r>
    <r>
      <rPr>
        <sz val="9"/>
        <color theme="1"/>
        <rFont val="Arial"/>
        <family val="2"/>
      </rPr>
      <t xml:space="preserve">
</t>
    </r>
    <r>
      <rPr>
        <b/>
        <sz val="9"/>
        <color theme="1"/>
        <rFont val="Arial"/>
        <family val="2"/>
      </rPr>
      <t xml:space="preserve">
Instructions</t>
    </r>
    <r>
      <rPr>
        <sz val="9"/>
        <color theme="1"/>
        <rFont val="Arial"/>
        <family val="2"/>
      </rPr>
      <t>: 
Please answer '</t>
    </r>
    <r>
      <rPr>
        <i/>
        <sz val="9"/>
        <color theme="1"/>
        <rFont val="Arial"/>
        <family val="2"/>
      </rPr>
      <t xml:space="preserve">Yes, completed' </t>
    </r>
    <r>
      <rPr>
        <sz val="9"/>
        <color theme="1"/>
        <rFont val="Arial"/>
        <family val="2"/>
      </rPr>
      <t xml:space="preserve">if such a market study/investigation has been </t>
    </r>
    <r>
      <rPr>
        <u/>
        <sz val="9"/>
        <color theme="1"/>
        <rFont val="Arial"/>
        <family val="2"/>
      </rPr>
      <t>completed</t>
    </r>
    <r>
      <rPr>
        <sz val="9"/>
        <color theme="1"/>
        <rFont val="Arial"/>
        <family val="2"/>
      </rPr>
      <t xml:space="preserve"> in the last 5 years (i.e. between 1 January 2018 and 1 January 2023).
Please answer </t>
    </r>
    <r>
      <rPr>
        <i/>
        <sz val="9"/>
        <color theme="1"/>
        <rFont val="Arial"/>
        <family val="2"/>
      </rPr>
      <t>'Yes, ongoing or just launched'</t>
    </r>
    <r>
      <rPr>
        <sz val="9"/>
        <color theme="1"/>
        <rFont val="Arial"/>
        <family val="2"/>
      </rPr>
      <t xml:space="preserve"> if you can provide evidence that its launch has been announced in the last 5 years (i.e. between 1 January 2018 and 1 January 2023).
If a body different from the competition authority has conducted one or more of these studies (e.g. a ministry or a productivity commission), please also consider them in this question, but provide the name and role of this body in the Comments Column.</t>
    </r>
  </si>
  <si>
    <r>
      <rPr>
        <b/>
        <sz val="9"/>
        <color theme="1"/>
        <rFont val="Arial"/>
        <family val="2"/>
      </rPr>
      <t>Definition</t>
    </r>
    <r>
      <rPr>
        <sz val="9"/>
        <color theme="1"/>
        <rFont val="Arial"/>
        <family val="2"/>
      </rPr>
      <t>:</t>
    </r>
    <r>
      <rPr>
        <b/>
        <sz val="9"/>
        <color theme="1"/>
        <rFont val="Arial"/>
        <family val="2"/>
      </rPr>
      <t xml:space="preserve"> Online advertising</t>
    </r>
    <r>
      <rPr>
        <sz val="9"/>
        <color theme="1"/>
        <rFont val="Arial"/>
        <family val="2"/>
      </rPr>
      <t xml:space="preserve"> is a form of advertising that uses the Internet to promote products to consumers.</t>
    </r>
  </si>
  <si>
    <r>
      <rPr>
        <b/>
        <sz val="9"/>
        <color theme="1"/>
        <rFont val="Arial"/>
        <family val="2"/>
      </rPr>
      <t>Definition</t>
    </r>
    <r>
      <rPr>
        <sz val="9"/>
        <color theme="1"/>
        <rFont val="Arial"/>
        <family val="2"/>
      </rPr>
      <t xml:space="preserve">: </t>
    </r>
    <r>
      <rPr>
        <b/>
        <sz val="9"/>
        <color theme="1"/>
        <rFont val="Arial"/>
        <family val="2"/>
      </rPr>
      <t>Cloud computing</t>
    </r>
    <r>
      <rPr>
        <sz val="9"/>
        <color theme="1"/>
        <rFont val="Arial"/>
        <family val="2"/>
      </rPr>
      <t xml:space="preserve"> is the on-demand availability of data storage and computing power without direct active management by the user. </t>
    </r>
  </si>
  <si>
    <r>
      <rPr>
        <b/>
        <sz val="9"/>
        <color theme="1"/>
        <rFont val="Arial"/>
        <family val="2"/>
      </rPr>
      <t>Definition</t>
    </r>
    <r>
      <rPr>
        <sz val="9"/>
        <color theme="1"/>
        <rFont val="Arial"/>
        <family val="2"/>
      </rPr>
      <t xml:space="preserve">: </t>
    </r>
    <r>
      <rPr>
        <b/>
        <sz val="9"/>
        <color theme="1"/>
        <rFont val="Arial"/>
        <family val="2"/>
      </rPr>
      <t>Application or app stores</t>
    </r>
    <r>
      <rPr>
        <sz val="9"/>
        <color theme="1"/>
        <rFont val="Arial"/>
        <family val="2"/>
      </rPr>
      <t xml:space="preserve"> are a type of digital distribution platform for computer software called applications. </t>
    </r>
  </si>
  <si>
    <r>
      <rPr>
        <b/>
        <sz val="9"/>
        <color theme="1"/>
        <rFont val="Arial"/>
        <family val="2"/>
      </rPr>
      <t>Definition</t>
    </r>
    <r>
      <rPr>
        <sz val="9"/>
        <color theme="1"/>
        <rFont val="Arial"/>
        <family val="2"/>
      </rPr>
      <t xml:space="preserve">: An </t>
    </r>
    <r>
      <rPr>
        <b/>
        <sz val="9"/>
        <color theme="1"/>
        <rFont val="Arial"/>
        <family val="2"/>
      </rPr>
      <t>online marketplace</t>
    </r>
    <r>
      <rPr>
        <sz val="9"/>
        <color theme="1"/>
        <rFont val="Arial"/>
        <family val="2"/>
      </rPr>
      <t xml:space="preserve"> is an online platform where multiple parties can offer products or services to consumers. These parties can include the marketplace operator itself as well as third parties. Consumer transactions are always processed by the marketplace operator, while the products are delivered or the service fulfilled by the offering party.</t>
    </r>
  </si>
  <si>
    <r>
      <rPr>
        <b/>
        <sz val="9"/>
        <color theme="1"/>
        <rFont val="Arial"/>
        <family val="2"/>
      </rPr>
      <t>Definition</t>
    </r>
    <r>
      <rPr>
        <sz val="9"/>
        <color theme="1"/>
        <rFont val="Arial"/>
        <family val="2"/>
      </rPr>
      <t xml:space="preserve">: Merger guidelines are an official document issued by a public body, usually the competition authority, which describes the principal analytical techniques and the main types of evidence used to assess mergers and acquisitions. This document is intended to assist the business community and antitrust practitioners by increasing the transparency of the analytical process underlying enforcement decisions. 
Please note that also this quetsions aims at understanding any change to the merger regime aimed at better identifying and assessing mergers in digital markets, hence also any change in thresholds for assessing/not assessing mergers and/or the introduction of an obligation to notify all mergers in digital markets should be considered here.
</t>
    </r>
    <r>
      <rPr>
        <b/>
        <sz val="9"/>
        <color theme="1"/>
        <rFont val="Arial"/>
        <family val="2"/>
      </rPr>
      <t>Instructions</t>
    </r>
    <r>
      <rPr>
        <sz val="9"/>
        <color theme="1"/>
        <rFont val="Arial"/>
        <family val="2"/>
      </rPr>
      <t>: An official press release that announces a revision of the merger guidelines is considered as proof that merger guidelines are in preparation.</t>
    </r>
  </si>
  <si>
    <r>
      <rPr>
        <b/>
        <sz val="9"/>
        <color theme="1"/>
        <rFont val="Arial"/>
        <family val="2"/>
      </rPr>
      <t>Instructions</t>
    </r>
    <r>
      <rPr>
        <sz val="9"/>
        <color theme="1"/>
        <rFont val="Arial"/>
        <family val="2"/>
      </rPr>
      <t>:</t>
    </r>
    <r>
      <rPr>
        <b/>
        <sz val="9"/>
        <color theme="1"/>
        <rFont val="Arial"/>
        <family val="2"/>
      </rPr>
      <t xml:space="preserve">
</t>
    </r>
    <r>
      <rPr>
        <sz val="9"/>
        <color theme="1"/>
        <rFont val="Arial"/>
        <family val="2"/>
      </rPr>
      <t>For European countries, please consider changes to merger regimes or merger guidelines undertaken both by the EU Commission and by your national competition authority or other national authorities. Hence select the answer "National level and European Union".</t>
    </r>
    <r>
      <rPr>
        <b/>
        <sz val="9"/>
        <color theme="1"/>
        <rFont val="Arial"/>
        <family val="2"/>
      </rPr>
      <t xml:space="preserve">
</t>
    </r>
    <r>
      <rPr>
        <sz val="9"/>
        <color theme="1"/>
        <rFont val="Arial"/>
        <family val="2"/>
      </rPr>
      <t xml:space="preserve">
</t>
    </r>
    <r>
      <rPr>
        <b/>
        <sz val="9"/>
        <color theme="1"/>
        <rFont val="Arial"/>
        <family val="2"/>
      </rPr>
      <t>For federal countries</t>
    </r>
    <r>
      <rPr>
        <sz val="9"/>
        <color theme="1"/>
        <rFont val="Arial"/>
        <family val="2"/>
      </rPr>
      <t>, please consider changes merger regimes or merger guidelines introduced both by federal and national authorities (but in the latter case only for the representative state - refer to the list in the READ ME sheet to select this state). 
If the changes have been introduced by the federal authorities only, please select the answer "federal level", if the changes have been introduced only by national authorities, please select the answer "state level (for federal countries)" and if both select "national and federal level"</t>
    </r>
  </si>
  <si>
    <r>
      <rPr>
        <b/>
        <sz val="9"/>
        <color theme="1"/>
        <rFont val="Arial"/>
        <family val="2"/>
      </rPr>
      <t>Instructions</t>
    </r>
    <r>
      <rPr>
        <sz val="9"/>
        <color theme="1"/>
        <rFont val="Arial"/>
        <family val="2"/>
      </rPr>
      <t xml:space="preserve">:
</t>
    </r>
    <r>
      <rPr>
        <b/>
        <sz val="9"/>
        <color theme="1"/>
        <rFont val="Arial"/>
        <family val="2"/>
      </rPr>
      <t>For European countries</t>
    </r>
    <r>
      <rPr>
        <sz val="9"/>
        <color theme="1"/>
        <rFont val="Arial"/>
        <family val="2"/>
      </rPr>
      <t xml:space="preserve">, please consider laws/regulations introduced both by the EU Commission and by national authorities.
If the laws/regulations have been introduced by the EU Commision only, please select the answer "Europen Union", if only by national authorities, please select the answer "national level", and if by both please select the answer "National level and European Union".
</t>
    </r>
    <r>
      <rPr>
        <b/>
        <sz val="9"/>
        <color theme="1"/>
        <rFont val="Arial"/>
        <family val="2"/>
      </rPr>
      <t>For federal countries</t>
    </r>
    <r>
      <rPr>
        <sz val="9"/>
        <color theme="1"/>
        <rFont val="Arial"/>
        <family val="2"/>
      </rPr>
      <t>, please consider laws/regulations introduced both by federal and national authorities (but in the latter case only for the representative state - refer to the list in the READ ME sheet to select this state). If the laws have been introduced by the federal authorities only, please select the answer "federal level", if the laws have been introduced only by national authorities, please select the answer "state level (for federal countries)" and if by both select "national and federal level"</t>
    </r>
  </si>
  <si>
    <r>
      <t>Instructions:
For European countries</t>
    </r>
    <r>
      <rPr>
        <sz val="9"/>
        <color theme="1"/>
        <rFont val="Arial"/>
        <family val="2"/>
      </rPr>
      <t>, please consider laws/regulations introduced both by the EU Commission and by national authorities.
If the laws/regulations have been introduced by the EU Commision only, please select the answer "Europen Union", if only by national authorities, please select the answer "national level", and if by both please select the answer "National level and European Union".</t>
    </r>
    <r>
      <rPr>
        <b/>
        <sz val="9"/>
        <color theme="1"/>
        <rFont val="Arial"/>
        <family val="2"/>
      </rPr>
      <t xml:space="preserve">
For federal countries, </t>
    </r>
    <r>
      <rPr>
        <sz val="9"/>
        <color theme="1"/>
        <rFont val="Arial"/>
        <family val="2"/>
      </rPr>
      <t>please consider laws/regulations introduced both by federal and national authorities (but in the latter case only for the representative state - refer to the list in the READ ME sheet to select this state). If the laws have been introduced by the federal authorities only, please select the answer "federal level", if the laws have been introduced only by national authorities, please select the answer "state level (for federal countries)" and if by both select "national and federal level"</t>
    </r>
  </si>
  <si>
    <r>
      <rPr>
        <b/>
        <sz val="9"/>
        <color theme="1"/>
        <rFont val="Arial"/>
        <family val="2"/>
      </rPr>
      <t>Instructions:
For European countries</t>
    </r>
    <r>
      <rPr>
        <sz val="9"/>
        <color theme="1"/>
        <rFont val="Arial"/>
        <family val="2"/>
      </rPr>
      <t xml:space="preserve">, please consider laws/regulations introduced both by the EU Commission and by national authorities.
If the laws/regulations have been introduced by the EU Commision only, please select the answer "Europen Union", if only by national authorities, please select the answer "national level", and if by both please select the answer "National level and European Union".
</t>
    </r>
    <r>
      <rPr>
        <b/>
        <sz val="9"/>
        <color theme="1"/>
        <rFont val="Arial"/>
        <family val="2"/>
      </rPr>
      <t xml:space="preserve">
For federal countries, </t>
    </r>
    <r>
      <rPr>
        <sz val="9"/>
        <color theme="1"/>
        <rFont val="Arial"/>
        <family val="2"/>
      </rPr>
      <t>please consider laws/regulations introduced both by federal and national authorities (but in the latter case only for the representative state - refer to the list in the READ ME sheet to select this state). If the laws have been introduced by the federal authorities only, please select the answer "federal level", if the laws have been introduced only by national authorities, please select the answer "state level (for federal countries)" and if by both select "national and federal level"</t>
    </r>
  </si>
  <si>
    <r>
      <rPr>
        <b/>
        <sz val="9"/>
        <color theme="1"/>
        <rFont val="Arial"/>
        <family val="2"/>
      </rPr>
      <t>Instructions:
For European countries</t>
    </r>
    <r>
      <rPr>
        <sz val="9"/>
        <color theme="1"/>
        <rFont val="Arial"/>
        <family val="2"/>
      </rPr>
      <t xml:space="preserve">, please consider laws/regulations introduced both by the EU Commission and by national authorities.
If the laws/regulations have been introduced by the EU Commision only, please select the answer "Europen Union", if only by national authorities, please select the answer "national level", and if by both please select the answer "National level and European Union".
</t>
    </r>
    <r>
      <rPr>
        <b/>
        <sz val="9"/>
        <color theme="1"/>
        <rFont val="Arial"/>
        <family val="2"/>
      </rPr>
      <t xml:space="preserve">
For federal countries</t>
    </r>
    <r>
      <rPr>
        <sz val="9"/>
        <color theme="1"/>
        <rFont val="Arial"/>
        <family val="2"/>
      </rPr>
      <t>, please consider laws/regulations introduced both by federal and national authorities (but in the latter case only for the representative state - refer to the list in the READ ME sheet to select this state). If the laws have been introduced by the federal authorities only, please select the answer "federal level", if the laws have been introduced only by national authorities, please select the answer "state level (for federal countries)" and if by both select "national and federal level"</t>
    </r>
  </si>
  <si>
    <r>
      <rPr>
        <b/>
        <sz val="9"/>
        <color theme="1"/>
        <rFont val="Arial"/>
        <family val="2"/>
      </rPr>
      <t>Instruction</t>
    </r>
    <r>
      <rPr>
        <sz val="9"/>
        <color theme="1"/>
        <rFont val="Arial"/>
        <family val="2"/>
      </rPr>
      <t>: When answering these questions please</t>
    </r>
    <r>
      <rPr>
        <b/>
        <sz val="9"/>
        <color theme="1"/>
        <rFont val="Arial"/>
        <family val="2"/>
      </rPr>
      <t xml:space="preserve"> also consider</t>
    </r>
    <r>
      <rPr>
        <sz val="9"/>
        <color theme="1"/>
        <rFont val="Arial"/>
        <family val="2"/>
      </rPr>
      <t xml:space="preserve"> obligations imposed as part of regulatory regimes whose aim is to ensure privacy and data protection, </t>
    </r>
    <r>
      <rPr>
        <b/>
        <sz val="9"/>
        <color theme="1"/>
        <rFont val="Arial"/>
        <family val="2"/>
      </rPr>
      <t>but only</t>
    </r>
    <r>
      <rPr>
        <sz val="9"/>
        <color theme="1"/>
        <rFont val="Arial"/>
        <family val="2"/>
      </rPr>
      <t xml:space="preserve"> when these allows third party business users and/or final users to access and port the data they have provided to online platforms active in digital markets. The aim of this question is to identify regulatory interventions that are fostering competition in digital markets.
</t>
    </r>
    <r>
      <rPr>
        <b/>
        <sz val="9"/>
        <color theme="1"/>
        <rFont val="Arial"/>
        <family val="2"/>
      </rPr>
      <t>Definitions</t>
    </r>
    <r>
      <rPr>
        <sz val="9"/>
        <color theme="1"/>
        <rFont val="Arial"/>
        <family val="2"/>
      </rPr>
      <t xml:space="preserve">: 
A law/regulation is considered to be </t>
    </r>
    <r>
      <rPr>
        <b/>
        <sz val="9"/>
        <color theme="1"/>
        <rFont val="Arial"/>
        <family val="2"/>
      </rPr>
      <t>under discussion</t>
    </r>
    <r>
      <rPr>
        <sz val="9"/>
        <color theme="1"/>
        <rFont val="Arial"/>
        <family val="2"/>
      </rPr>
      <t xml:space="preserve"> if a proposal has been presented to the government or parliament.
</t>
    </r>
    <r>
      <rPr>
        <b/>
        <sz val="9"/>
        <color theme="1"/>
        <rFont val="Arial"/>
        <family val="2"/>
      </rPr>
      <t xml:space="preserve">
Online platforms with a special status </t>
    </r>
    <r>
      <rPr>
        <sz val="9"/>
        <color theme="1"/>
        <rFont val="Arial"/>
        <family val="2"/>
      </rPr>
      <t xml:space="preserve">are online platforms that are subject to specific obligations/prohibitions in one or more digital markets because of their entrenched market power in these markets. A platform can have a special status in one digital market, but not in another one. </t>
    </r>
  </si>
  <si>
    <r>
      <rPr>
        <b/>
        <sz val="10"/>
        <color theme="1"/>
        <rFont val="Arial"/>
        <family val="2"/>
      </rPr>
      <t xml:space="preserve">Note: </t>
    </r>
    <r>
      <rPr>
        <sz val="10"/>
        <color theme="1"/>
        <rFont val="Arial"/>
        <family val="2"/>
      </rPr>
      <t>If the obligation applies only to a sub-set of platforms, i.e. those with a special status in the market, this question aims to understand if there are clear criteria provided to identify these platforms</t>
    </r>
  </si>
  <si>
    <r>
      <rPr>
        <b/>
        <sz val="10"/>
        <color theme="1"/>
        <rFont val="Arial"/>
        <family val="2"/>
      </rPr>
      <t xml:space="preserve">Note: </t>
    </r>
    <r>
      <rPr>
        <sz val="10"/>
        <color theme="1"/>
        <rFont val="Arial"/>
        <family val="2"/>
      </rPr>
      <t>This question aims to understand if this regime apply to all firms or only to a sub-set of them, whether defined according to their size, to the economic activities or other criteria</t>
    </r>
  </si>
  <si>
    <t>federal level</t>
  </si>
  <si>
    <t>temp</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</si>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</sst>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theme="1"/>
      <name val="Arial"/>
      <family val="2"/>
    </font>
    <font>
      <b/>
      <sz val="10"/>
      <color theme="1"/>
      <name val="Arial"/>
      <family val="2"/>
    </font>
    <font>
      <sz val="9"/>
      <color theme="1"/>
      <name val="Arial"/>
      <family val="2"/>
    </font>
    <font>
      <b/>
      <sz val="12"/>
      <name val="Arial"/>
      <family val="2"/>
    </font>
    <font>
      <sz val="9"/>
      <name val="Arial"/>
      <family val="2"/>
    </font>
    <font>
      <sz val="8"/>
      <color rgb="FFFF0000"/>
      <name val="Arial"/>
      <family val="2"/>
    </font>
    <font>
      <b/>
      <sz val="12"/>
      <color theme="1"/>
      <name val="Arial"/>
      <family val="2"/>
    </font>
    <font>
      <sz val="8"/>
      <name val="Arial"/>
      <family val="2"/>
    </font>
    <font>
      <b/>
      <sz val="18"/>
      <name val="Arial"/>
      <family val="2"/>
    </font>
    <font>
      <b/>
      <sz val="9"/>
      <name val="Arial"/>
      <family val="2"/>
    </font>
    <font>
      <b/>
      <sz val="10"/>
      <name val="Arial"/>
      <family val="2"/>
    </font>
    <font>
      <b/>
      <sz val="10"/>
      <color rgb="FFFF0000"/>
      <name val="Arial"/>
      <family val="2"/>
    </font>
    <font>
      <b/>
      <sz val="11"/>
      <color theme="1"/>
      <name val="Arial"/>
      <family val="2"/>
    </font>
    <font>
      <b/>
      <sz val="11"/>
      <name val="Arial"/>
      <family val="2"/>
    </font>
    <font>
      <sz val="9"/>
      <color rgb="FFFF0000"/>
      <name val="Arial"/>
      <family val="2"/>
    </font>
    <font>
      <i/>
      <sz val="9"/>
      <color theme="1"/>
      <name val="Arial"/>
      <family val="2"/>
    </font>
    <font>
      <b/>
      <sz val="9"/>
      <color theme="1"/>
      <name val="Arial"/>
      <family val="2"/>
    </font>
    <font>
      <u/>
      <sz val="9"/>
      <color theme="1"/>
      <name val="Arial"/>
      <family val="2"/>
    </font>
    <font>
      <i/>
      <sz val="10"/>
      <color theme="1"/>
      <name val="Arial"/>
      <family val="2"/>
    </font>
    <font>
      <i/>
      <sz val="9"/>
      <color rgb="FFFF0000"/>
      <name val="Arial"/>
      <family val="2"/>
    </font>
    <font>
      <b/>
      <i/>
      <sz val="11"/>
      <color theme="1"/>
      <name val="Arial"/>
      <family val="2"/>
    </font>
    <font>
      <sz val="9"/>
      <color rgb="FF000000"/>
      <name val="Arial"/>
      <family val="2"/>
    </font>
    <font>
      <u/>
      <sz val="10"/>
      <color theme="10"/>
      <name val="Arial"/>
      <family val="2"/>
    </font>
    <font>
      <b/>
      <sz val="15"/>
      <color theme="1"/>
      <name val="Calibri"/>
      <family val="2"/>
    </font>
    <font>
      <sz val="11"/>
      <color theme="1"/>
      <name val="Calibri"/>
      <family val="2"/>
    </font>
    <font>
      <sz val="11"/>
      <color rgb="FFFF0000"/>
      <name val="Calibri"/>
      <family val="2"/>
    </font>
    <font>
      <sz val="7"/>
      <color rgb="FFFF0000"/>
      <name val="Times New Roman"/>
      <family val="1"/>
    </font>
    <font>
      <b/>
      <i/>
      <sz val="13"/>
      <color rgb="FFFF0000"/>
      <name val="Calibri"/>
      <family val="2"/>
    </font>
    <font>
      <b/>
      <sz val="11"/>
      <color theme="1"/>
      <name val="Calibri"/>
      <family val="2"/>
    </font>
    <font>
      <b/>
      <sz val="11"/>
      <color rgb="FFFF0000"/>
      <name val="Calibri"/>
      <family val="2"/>
    </font>
    <font>
      <sz val="11"/>
      <color rgb="FF000000"/>
      <name val="Calibri"/>
      <family val="2"/>
    </font>
    <font>
      <sz val="7"/>
      <color theme="1"/>
      <name val="Times New Roman"/>
      <family val="1"/>
    </font>
    <font>
      <b/>
      <i/>
      <sz val="11"/>
      <color theme="1"/>
      <name val="Calibri"/>
      <family val="2"/>
    </font>
    <font>
      <i/>
      <sz val="11"/>
      <color theme="1"/>
      <name val="Calibri"/>
      <family val="2"/>
    </font>
    <font>
      <sz val="7"/>
      <color rgb="FF000000"/>
      <name val="Times New Roman"/>
      <family val="1"/>
    </font>
    <font>
      <b/>
      <sz val="11"/>
      <color rgb="FF000000"/>
      <name val="Calibri"/>
      <family val="2"/>
    </font>
  </fonts>
  <fills count="10">
    <fill>
      <patternFill patternType="none"/>
    </fill>
    <fill>
      <patternFill patternType="gray125"/>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5B3D7"/>
        <bgColor indexed="64"/>
      </patternFill>
    </fill>
    <fill>
      <patternFill patternType="solid">
        <fgColor rgb="FFC4E59F"/>
        <bgColor indexed="64"/>
      </patternFill>
    </fill>
    <fill>
      <patternFill patternType="solid">
        <fgColor rgb="FFDCE6F1"/>
        <bgColor indexed="64"/>
      </patternFill>
    </fill>
    <fill>
      <patternFill patternType="solid">
        <fgColor theme="5" tint="0.79998168889431442"/>
        <bgColor indexed="64"/>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2" fillId="0" borderId="0" applyNumberFormat="0" applyFill="0" applyBorder="0" applyAlignment="0" applyProtection="0"/>
  </cellStyleXfs>
  <cellXfs count="172">
    <xf numFmtId="0" fontId="0" fillId="0" borderId="0" xfId="0"/>
    <xf numFmtId="0" fontId="0" fillId="2" borderId="0" xfId="0" applyFill="1" applyAlignment="1">
      <alignment horizontal="left" vertical="center" wrapText="1"/>
    </xf>
    <xf numFmtId="0" fontId="2" fillId="0" borderId="0" xfId="0" applyFont="1"/>
    <xf numFmtId="0" fontId="2" fillId="0" borderId="0" xfId="0" applyFont="1" applyAlignment="1" applyProtection="1">
      <alignment wrapText="1"/>
      <protection locked="0"/>
    </xf>
    <xf numFmtId="0" fontId="0" fillId="0" borderId="0" xfId="0" applyAlignment="1">
      <alignment vertical="center"/>
    </xf>
    <xf numFmtId="0" fontId="2" fillId="0" borderId="0" xfId="0" applyFont="1" applyAlignment="1">
      <alignment vertical="center" wrapText="1"/>
    </xf>
    <xf numFmtId="0" fontId="0" fillId="0" borderId="0" xfId="0" applyAlignment="1">
      <alignment wrapText="1"/>
    </xf>
    <xf numFmtId="0" fontId="4" fillId="6" borderId="23" xfId="0" applyFont="1" applyFill="1" applyBorder="1" applyAlignment="1" applyProtection="1">
      <alignment horizontal="right" vertical="center" wrapText="1"/>
      <protection locked="0"/>
    </xf>
    <xf numFmtId="0" fontId="21" fillId="0" borderId="0" xfId="0" applyFont="1" applyAlignment="1">
      <alignment horizontal="justify" vertical="center" wrapText="1"/>
    </xf>
    <xf numFmtId="0" fontId="4" fillId="0" borderId="23" xfId="0" applyFont="1" applyFill="1" applyBorder="1" applyAlignment="1" applyProtection="1">
      <alignment horizontal="right" vertical="center" wrapText="1"/>
      <protection locked="0"/>
    </xf>
    <xf numFmtId="0" fontId="0" fillId="0" borderId="0" xfId="0" applyAlignment="1">
      <alignment horizontal="left" wrapText="1"/>
    </xf>
    <xf numFmtId="0" fontId="4" fillId="6" borderId="26" xfId="0" applyFont="1" applyFill="1" applyBorder="1" applyAlignment="1" applyProtection="1">
      <alignment horizontal="right" vertical="center" wrapText="1"/>
      <protection locked="0"/>
    </xf>
    <xf numFmtId="0" fontId="2" fillId="0" borderId="0" xfId="0" applyFont="1" applyAlignment="1">
      <alignment horizontal="left" vertical="center" wrapText="1"/>
    </xf>
    <xf numFmtId="0" fontId="2" fillId="0" borderId="0" xfId="0" applyFont="1" applyAlignment="1">
      <alignment vertical="center"/>
    </xf>
    <xf numFmtId="0" fontId="4" fillId="6" borderId="16" xfId="0" applyFont="1" applyFill="1" applyBorder="1" applyAlignment="1" applyProtection="1">
      <alignment horizontal="right" vertical="center" wrapText="1"/>
      <protection locked="0"/>
    </xf>
    <xf numFmtId="0" fontId="4" fillId="6" borderId="20" xfId="0" applyFont="1" applyFill="1" applyBorder="1" applyAlignment="1" applyProtection="1">
      <alignment horizontal="right" vertical="center" wrapText="1"/>
      <protection locked="0"/>
    </xf>
    <xf numFmtId="0" fontId="2"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left" vertical="center"/>
    </xf>
    <xf numFmtId="0" fontId="24" fillId="0" borderId="0" xfId="0" applyFont="1" applyAlignment="1">
      <alignment horizontal="left" vertical="center"/>
    </xf>
    <xf numFmtId="0" fontId="22" fillId="0" borderId="0" xfId="1" applyAlignment="1">
      <alignment vertical="center"/>
    </xf>
    <xf numFmtId="0" fontId="27" fillId="0" borderId="0" xfId="0" applyFont="1" applyAlignment="1">
      <alignment vertical="center"/>
    </xf>
    <xf numFmtId="0" fontId="29"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xf>
    <xf numFmtId="0" fontId="0" fillId="0" borderId="0" xfId="0"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wrapText="1"/>
    </xf>
    <xf numFmtId="0" fontId="0" fillId="0" borderId="0" xfId="0" applyAlignment="1" applyProtection="1">
      <alignment horizontal="right" vertical="center" wrapText="1"/>
    </xf>
    <xf numFmtId="0" fontId="0" fillId="0" borderId="0" xfId="0" applyAlignment="1" applyProtection="1">
      <alignment horizontal="left" vertical="center" wrapText="1"/>
    </xf>
    <xf numFmtId="0" fontId="5" fillId="0" borderId="0" xfId="0" applyFont="1" applyFill="1" applyAlignment="1" applyProtection="1">
      <alignment horizontal="center" vertical="center" wrapText="1"/>
    </xf>
    <xf numFmtId="0" fontId="0" fillId="0" borderId="0" xfId="0" applyProtection="1"/>
    <xf numFmtId="0" fontId="6" fillId="0" borderId="0" xfId="0" applyFont="1" applyAlignment="1" applyProtection="1">
      <alignment vertical="center"/>
    </xf>
    <xf numFmtId="0" fontId="0" fillId="0" borderId="0" xfId="0" applyAlignment="1" applyProtection="1">
      <alignment horizontal="righ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horizontal="right" vertical="center" wrapText="1"/>
    </xf>
    <xf numFmtId="0" fontId="0" fillId="0" borderId="21" xfId="0" applyBorder="1" applyAlignment="1" applyProtection="1">
      <alignment horizontal="left" vertical="center" wrapText="1"/>
    </xf>
    <xf numFmtId="0" fontId="1" fillId="6" borderId="5" xfId="0" applyFont="1" applyFill="1" applyBorder="1" applyAlignment="1" applyProtection="1">
      <alignment vertical="center" wrapText="1"/>
    </xf>
    <xf numFmtId="0" fontId="1" fillId="6" borderId="6" xfId="0" applyFont="1" applyFill="1" applyBorder="1" applyAlignment="1" applyProtection="1">
      <alignment vertical="center" wrapText="1"/>
    </xf>
    <xf numFmtId="0" fontId="1" fillId="0" borderId="0" xfId="0" applyFont="1" applyBorder="1" applyAlignment="1" applyProtection="1">
      <alignment vertical="center"/>
    </xf>
    <xf numFmtId="0" fontId="7" fillId="0" borderId="0" xfId="0" applyFont="1" applyAlignment="1" applyProtection="1">
      <alignment horizontal="center" vertical="center"/>
    </xf>
    <xf numFmtId="0" fontId="10" fillId="0" borderId="14"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9" borderId="12"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2" fillId="0" borderId="0" xfId="0" applyFont="1" applyAlignment="1" applyProtection="1">
      <alignment horizontal="center" vertical="center"/>
    </xf>
    <xf numFmtId="0" fontId="13" fillId="0" borderId="15" xfId="0" applyFont="1" applyBorder="1" applyAlignment="1" applyProtection="1">
      <alignment horizontal="center" vertical="center" wrapText="1"/>
    </xf>
    <xf numFmtId="0" fontId="14" fillId="0" borderId="8" xfId="0" applyFont="1" applyBorder="1" applyAlignment="1" applyProtection="1">
      <alignment horizontal="left" vertical="center" wrapText="1"/>
    </xf>
    <xf numFmtId="0" fontId="4" fillId="0" borderId="28" xfId="0" applyFont="1" applyBorder="1" applyAlignment="1" applyProtection="1">
      <alignment vertical="center" wrapText="1"/>
    </xf>
    <xf numFmtId="0" fontId="4" fillId="0" borderId="29" xfId="0" applyFont="1" applyBorder="1" applyAlignment="1" applyProtection="1">
      <alignment vertical="center" wrapText="1"/>
    </xf>
    <xf numFmtId="0" fontId="4" fillId="0" borderId="30" xfId="0" applyFont="1" applyBorder="1" applyAlignment="1" applyProtection="1">
      <alignment vertical="center" wrapText="1"/>
    </xf>
    <xf numFmtId="0" fontId="4" fillId="8" borderId="23" xfId="0" applyFont="1" applyFill="1" applyBorder="1" applyAlignment="1" applyProtection="1">
      <alignment horizontal="right" vertical="center" wrapText="1"/>
    </xf>
    <xf numFmtId="0" fontId="4" fillId="8" borderId="16" xfId="0" applyFont="1" applyFill="1" applyBorder="1" applyAlignment="1" applyProtection="1">
      <alignment horizontal="right" vertical="center" wrapText="1"/>
    </xf>
    <xf numFmtId="0" fontId="4" fillId="8" borderId="27" xfId="0" applyFont="1" applyFill="1" applyBorder="1" applyAlignment="1" applyProtection="1">
      <alignment horizontal="right" vertical="center" wrapText="1"/>
    </xf>
    <xf numFmtId="0" fontId="4" fillId="8" borderId="18" xfId="0" applyFont="1" applyFill="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29" xfId="0" applyFont="1" applyBorder="1" applyAlignment="1" applyProtection="1">
      <alignment horizontal="right" vertical="center" wrapText="1"/>
    </xf>
    <xf numFmtId="0" fontId="10" fillId="0" borderId="30" xfId="0" applyFont="1" applyBorder="1" applyAlignment="1" applyProtection="1">
      <alignment horizontal="right" vertical="center" wrapText="1"/>
    </xf>
    <xf numFmtId="0" fontId="4" fillId="6" borderId="23" xfId="0" applyFont="1" applyFill="1" applyBorder="1" applyAlignment="1" applyProtection="1">
      <alignment horizontal="right" vertical="center" wrapText="1"/>
    </xf>
    <xf numFmtId="0" fontId="4" fillId="6" borderId="16" xfId="0" applyFont="1" applyFill="1" applyBorder="1" applyAlignment="1" applyProtection="1">
      <alignment horizontal="right" vertical="center" wrapText="1"/>
    </xf>
    <xf numFmtId="0" fontId="2" fillId="6" borderId="16" xfId="0" applyFont="1" applyFill="1" applyBorder="1" applyAlignment="1" applyProtection="1">
      <alignment horizontal="right" vertical="center" wrapText="1"/>
    </xf>
    <xf numFmtId="0" fontId="4" fillId="6" borderId="18" xfId="0" applyFont="1" applyFill="1" applyBorder="1" applyAlignment="1" applyProtection="1">
      <alignment horizontal="right" vertical="center" wrapText="1"/>
    </xf>
    <xf numFmtId="0" fontId="10" fillId="0" borderId="17" xfId="0" applyFont="1" applyBorder="1" applyAlignment="1" applyProtection="1">
      <alignment horizontal="center" vertical="center" wrapText="1"/>
    </xf>
    <xf numFmtId="0" fontId="0" fillId="0" borderId="16" xfId="0" applyBorder="1" applyAlignment="1" applyProtection="1">
      <alignment vertical="center"/>
    </xf>
    <xf numFmtId="0" fontId="0" fillId="0" borderId="18" xfId="0" applyBorder="1" applyAlignment="1" applyProtection="1">
      <alignment vertical="center"/>
    </xf>
    <xf numFmtId="0" fontId="4" fillId="0" borderId="17"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24" xfId="0" applyFont="1" applyBorder="1" applyAlignment="1" applyProtection="1">
      <alignment vertical="center" wrapText="1"/>
    </xf>
    <xf numFmtId="0" fontId="10" fillId="0" borderId="17" xfId="0" applyFont="1" applyBorder="1" applyAlignment="1" applyProtection="1">
      <alignment horizontal="right" vertical="center" wrapText="1"/>
    </xf>
    <xf numFmtId="0" fontId="10" fillId="0" borderId="16" xfId="0" applyFont="1" applyBorder="1" applyAlignment="1" applyProtection="1">
      <alignment horizontal="right" vertical="center" wrapText="1"/>
    </xf>
    <xf numFmtId="0" fontId="10" fillId="0" borderId="24" xfId="0" applyFont="1" applyBorder="1" applyAlignment="1" applyProtection="1">
      <alignment horizontal="right" vertical="center" wrapText="1"/>
    </xf>
    <xf numFmtId="0" fontId="0" fillId="0" borderId="0" xfId="0" applyFill="1" applyProtection="1"/>
    <xf numFmtId="0" fontId="2" fillId="0" borderId="8" xfId="0" applyFont="1" applyBorder="1" applyAlignment="1" applyProtection="1">
      <alignment vertical="center" wrapText="1"/>
    </xf>
    <xf numFmtId="0" fontId="0" fillId="0" borderId="17" xfId="0" applyFill="1" applyBorder="1" applyProtection="1"/>
    <xf numFmtId="0" fontId="0" fillId="0" borderId="16" xfId="0" applyFill="1" applyBorder="1" applyProtection="1"/>
    <xf numFmtId="0" fontId="0" fillId="0" borderId="24" xfId="0" applyFill="1" applyBorder="1" applyProtection="1"/>
    <xf numFmtId="0" fontId="4" fillId="0" borderId="23" xfId="0" applyFont="1" applyFill="1" applyBorder="1" applyAlignment="1" applyProtection="1">
      <alignment horizontal="right" vertical="center" wrapText="1"/>
    </xf>
    <xf numFmtId="0" fontId="4" fillId="0" borderId="27" xfId="0" applyFont="1" applyFill="1" applyBorder="1" applyAlignment="1" applyProtection="1">
      <alignment horizontal="right" vertical="center" wrapText="1"/>
    </xf>
    <xf numFmtId="0" fontId="4" fillId="0" borderId="16" xfId="0" applyFont="1" applyFill="1" applyBorder="1" applyAlignment="1" applyProtection="1">
      <alignment horizontal="right" vertical="center" wrapText="1"/>
    </xf>
    <xf numFmtId="0" fontId="4" fillId="0" borderId="18" xfId="0" applyFont="1" applyFill="1" applyBorder="1" applyAlignment="1" applyProtection="1">
      <alignment horizontal="right" vertical="center" wrapText="1"/>
    </xf>
    <xf numFmtId="0" fontId="0" fillId="0" borderId="17" xfId="0" applyFill="1" applyBorder="1" applyAlignment="1" applyProtection="1">
      <alignment horizontal="right" vertical="center"/>
    </xf>
    <xf numFmtId="0" fontId="0" fillId="0" borderId="16" xfId="0" applyFill="1" applyBorder="1" applyAlignment="1" applyProtection="1">
      <alignment horizontal="right" vertical="center"/>
    </xf>
    <xf numFmtId="0" fontId="0" fillId="0" borderId="24" xfId="0" applyFill="1" applyBorder="1" applyAlignment="1" applyProtection="1">
      <alignment horizontal="right" vertical="center"/>
    </xf>
    <xf numFmtId="0" fontId="2" fillId="0" borderId="16" xfId="0" applyFont="1" applyFill="1" applyBorder="1" applyAlignment="1" applyProtection="1">
      <alignment horizontal="right" vertical="center" wrapText="1"/>
    </xf>
    <xf numFmtId="0" fontId="0" fillId="0" borderId="17" xfId="0" applyBorder="1" applyProtection="1"/>
    <xf numFmtId="0" fontId="0" fillId="0" borderId="16" xfId="0" applyBorder="1" applyProtection="1"/>
    <xf numFmtId="0" fontId="0" fillId="0" borderId="18" xfId="0" applyBorder="1" applyProtection="1"/>
    <xf numFmtId="0" fontId="7" fillId="0" borderId="0" xfId="0" applyFont="1" applyFill="1" applyAlignment="1" applyProtection="1">
      <alignment horizontal="center" vertical="center"/>
    </xf>
    <xf numFmtId="0" fontId="4" fillId="8" borderId="24" xfId="0" applyFont="1" applyFill="1" applyBorder="1" applyAlignment="1" applyProtection="1">
      <alignment horizontal="right" vertical="center" wrapText="1"/>
    </xf>
    <xf numFmtId="0" fontId="4" fillId="6" borderId="24" xfId="0" applyFont="1" applyFill="1" applyBorder="1" applyAlignment="1" applyProtection="1">
      <alignment horizontal="right" vertical="center" wrapText="1"/>
    </xf>
    <xf numFmtId="0" fontId="0" fillId="0" borderId="15" xfId="0" applyBorder="1" applyProtection="1"/>
    <xf numFmtId="0" fontId="0" fillId="0" borderId="24" xfId="0" applyBorder="1" applyProtection="1"/>
    <xf numFmtId="0" fontId="0" fillId="0" borderId="0" xfId="0" applyBorder="1" applyProtection="1"/>
    <xf numFmtId="0" fontId="0" fillId="0" borderId="17" xfId="0" applyBorder="1" applyAlignment="1" applyProtection="1">
      <alignment horizontal="right" vertical="center"/>
    </xf>
    <xf numFmtId="0" fontId="0" fillId="0" borderId="16" xfId="0" applyBorder="1" applyAlignment="1" applyProtection="1">
      <alignment horizontal="right" vertical="center"/>
    </xf>
    <xf numFmtId="0" fontId="0" fillId="0" borderId="24" xfId="0" applyBorder="1" applyAlignment="1" applyProtection="1">
      <alignment horizontal="right" vertical="center"/>
    </xf>
    <xf numFmtId="0" fontId="4" fillId="0" borderId="8" xfId="0" applyFont="1" applyFill="1" applyBorder="1" applyAlignment="1" applyProtection="1">
      <alignment vertical="center" wrapText="1"/>
    </xf>
    <xf numFmtId="0" fontId="0" fillId="0" borderId="18" xfId="0" applyFill="1" applyBorder="1" applyProtection="1"/>
    <xf numFmtId="0" fontId="0" fillId="0" borderId="8" xfId="0" applyBorder="1" applyAlignment="1" applyProtection="1">
      <alignment vertical="center" wrapText="1"/>
    </xf>
    <xf numFmtId="0" fontId="2" fillId="0" borderId="0" xfId="0" applyFont="1" applyFill="1" applyAlignment="1" applyProtection="1">
      <alignment horizontal="center" vertical="center"/>
    </xf>
    <xf numFmtId="0" fontId="0" fillId="0" borderId="15" xfId="0" applyFill="1" applyBorder="1" applyProtection="1"/>
    <xf numFmtId="0" fontId="2" fillId="0" borderId="8" xfId="0" applyFont="1" applyBorder="1" applyAlignment="1" applyProtection="1">
      <alignment vertical="center"/>
    </xf>
    <xf numFmtId="0" fontId="2" fillId="0" borderId="8" xfId="0" applyFont="1" applyFill="1" applyBorder="1" applyAlignment="1" applyProtection="1">
      <alignment vertical="center" wrapText="1"/>
    </xf>
    <xf numFmtId="0" fontId="16" fillId="0" borderId="8" xfId="0" applyFont="1" applyBorder="1" applyAlignment="1" applyProtection="1">
      <alignment vertical="center" wrapText="1"/>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Protection="1"/>
    <xf numFmtId="0" fontId="0" fillId="0" borderId="22" xfId="0" applyBorder="1" applyAlignment="1" applyProtection="1">
      <alignment vertical="center"/>
    </xf>
    <xf numFmtId="0" fontId="0" fillId="0" borderId="19" xfId="0" applyBorder="1" applyProtection="1"/>
    <xf numFmtId="0" fontId="0" fillId="0" borderId="20" xfId="0" applyBorder="1" applyProtection="1"/>
    <xf numFmtId="0" fontId="0" fillId="0" borderId="25" xfId="0" applyBorder="1" applyProtection="1"/>
    <xf numFmtId="0" fontId="4" fillId="8" borderId="19" xfId="0" applyFont="1" applyFill="1" applyBorder="1" applyAlignment="1" applyProtection="1">
      <alignment horizontal="right" vertical="center" wrapText="1"/>
    </xf>
    <xf numFmtId="0" fontId="4" fillId="8" borderId="20" xfId="0" applyFont="1" applyFill="1" applyBorder="1" applyAlignment="1" applyProtection="1">
      <alignment horizontal="right" vertical="center" wrapText="1"/>
    </xf>
    <xf numFmtId="0" fontId="4" fillId="8" borderId="25" xfId="0" applyFont="1" applyFill="1" applyBorder="1" applyAlignment="1" applyProtection="1">
      <alignment horizontal="right" vertical="center" wrapText="1"/>
    </xf>
    <xf numFmtId="0" fontId="0" fillId="0" borderId="19" xfId="0" applyBorder="1" applyAlignment="1" applyProtection="1">
      <alignment horizontal="right" vertical="center"/>
    </xf>
    <xf numFmtId="0" fontId="0" fillId="0" borderId="20" xfId="0" applyBorder="1" applyAlignment="1" applyProtection="1">
      <alignment horizontal="right" vertical="center"/>
    </xf>
    <xf numFmtId="0" fontId="0" fillId="0" borderId="25" xfId="0" applyBorder="1" applyAlignment="1" applyProtection="1">
      <alignment horizontal="right" vertical="center"/>
    </xf>
    <xf numFmtId="0" fontId="4" fillId="6" borderId="20" xfId="0" applyFont="1" applyFill="1" applyBorder="1" applyAlignment="1" applyProtection="1">
      <alignment horizontal="right" vertical="center" wrapText="1"/>
    </xf>
    <xf numFmtId="0" fontId="2" fillId="6" borderId="20" xfId="0" applyFont="1" applyFill="1" applyBorder="1" applyAlignment="1" applyProtection="1">
      <alignment horizontal="right" vertical="center" wrapText="1"/>
    </xf>
    <xf numFmtId="0" fontId="4" fillId="6" borderId="25" xfId="0" applyFont="1" applyFill="1" applyBorder="1" applyAlignment="1" applyProtection="1">
      <alignment horizontal="right" vertical="center" wrapText="1"/>
    </xf>
    <xf numFmtId="0" fontId="0" fillId="0" borderId="10" xfId="0" applyBorder="1" applyProtection="1"/>
    <xf numFmtId="0" fontId="0" fillId="0" borderId="0" xfId="0" applyProtection="1">
      <protection locked="0"/>
    </xf>
    <xf numFmtId="0" fontId="0" fillId="0" borderId="0" xfId="0" applyAlignment="1" applyProtection="1">
      <alignment horizontal="right" vertical="center" wrapText="1"/>
      <protection locked="0"/>
    </xf>
    <xf numFmtId="0" fontId="12" fillId="0" borderId="15" xfId="0" applyFont="1" applyFill="1" applyBorder="1" applyAlignment="1" applyProtection="1">
      <alignment vertical="center"/>
    </xf>
    <xf numFmtId="0" fontId="20" fillId="0" borderId="15" xfId="0" applyFont="1" applyFill="1" applyBorder="1" applyAlignment="1" applyProtection="1">
      <alignment vertical="center"/>
    </xf>
    <xf numFmtId="0" fontId="0" fillId="4" borderId="0" xfId="0" applyFill="1" applyAlignment="1">
      <alignment horizontal="center" vertical="center"/>
    </xf>
    <xf numFmtId="0" fontId="2" fillId="0" borderId="0" xfId="0" applyFont="1" applyBorder="1" applyAlignment="1" applyProtection="1">
      <alignment vertical="center" wrapText="1"/>
    </xf>
    <xf numFmtId="0" fontId="2" fillId="0" borderId="18" xfId="0" applyFont="1" applyBorder="1" applyAlignment="1" applyProtection="1">
      <alignment vertical="center" wrapText="1"/>
    </xf>
    <xf numFmtId="0" fontId="14" fillId="0" borderId="1" xfId="0" applyFont="1" applyBorder="1" applyAlignment="1" applyProtection="1">
      <alignment vertical="center" wrapText="1"/>
    </xf>
    <xf numFmtId="0" fontId="14" fillId="0" borderId="1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18" xfId="0" applyFont="1" applyFill="1" applyBorder="1" applyAlignment="1" applyProtection="1">
      <alignment vertical="center" wrapText="1"/>
    </xf>
    <xf numFmtId="0" fontId="14" fillId="0" borderId="0" xfId="0" applyFont="1" applyBorder="1" applyAlignment="1" applyProtection="1">
      <alignment vertical="center" wrapText="1"/>
    </xf>
    <xf numFmtId="0" fontId="14" fillId="0" borderId="18" xfId="0" applyFont="1" applyBorder="1" applyAlignment="1" applyProtection="1">
      <alignment vertical="center" wrapText="1"/>
    </xf>
    <xf numFmtId="0" fontId="14" fillId="0" borderId="0" xfId="0" applyFont="1" applyFill="1" applyBorder="1" applyAlignment="1" applyProtection="1">
      <alignment vertical="center" wrapText="1"/>
    </xf>
    <xf numFmtId="0" fontId="14" fillId="0" borderId="18" xfId="0" applyFont="1" applyFill="1" applyBorder="1" applyAlignment="1" applyProtection="1">
      <alignment vertical="center" wrapText="1"/>
    </xf>
    <xf numFmtId="0" fontId="20" fillId="0" borderId="15"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18" xfId="0" applyFont="1" applyFill="1" applyBorder="1" applyAlignment="1" applyProtection="1">
      <alignment vertical="center"/>
    </xf>
    <xf numFmtId="0" fontId="1" fillId="5" borderId="7"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7" borderId="7"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1" fillId="7" borderId="6" xfId="0" applyFont="1" applyFill="1" applyBorder="1" applyAlignment="1" applyProtection="1">
      <alignment horizontal="center" vertical="center"/>
    </xf>
    <xf numFmtId="0" fontId="8" fillId="0" borderId="7"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2" fillId="0" borderId="15" xfId="0" applyFont="1" applyFill="1" applyBorder="1" applyAlignment="1" applyProtection="1">
      <alignment vertical="center"/>
    </xf>
    <xf numFmtId="0" fontId="0" fillId="0" borderId="0" xfId="0" applyFill="1" applyBorder="1" applyAlignment="1" applyProtection="1">
      <alignment vertical="center"/>
    </xf>
    <xf numFmtId="0" fontId="0" fillId="0" borderId="18" xfId="0" applyFill="1" applyBorder="1" applyAlignment="1" applyProtection="1">
      <alignment vertical="center"/>
    </xf>
    <xf numFmtId="0" fontId="14" fillId="0" borderId="0"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 fillId="3" borderId="7"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cellXfs>
  <cellStyles count="2">
    <cellStyle name="Hyperlink" xfId="1" builtinId="8"/>
    <cellStyle name="Normal"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MRIndicators@oecd.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0692-BD2A-4DA0-A692-B7173D72D944}">
  <sheetPr codeName="Sheet1"/>
  <dimension ref="B2:E47"/>
  <sheetViews>
    <sheetView zoomScale="85" zoomScaleNormal="85" workbookViewId="0">
      <selection activeCell="B22" sqref="B22"/>
    </sheetView>
  </sheetViews>
  <sheetFormatPr defaultRowHeight="12.5" x14ac:dyDescent="0.25"/>
  <cols>
    <col min="2" max="2" width="19.54296875" customWidth="1"/>
  </cols>
  <sheetData>
    <row r="2" spans="2:5" ht="25" x14ac:dyDescent="0.25">
      <c r="B2" s="1" t="s">
        <v>0</v>
      </c>
      <c r="E2" s="2" t="s">
        <v>1</v>
      </c>
    </row>
    <row r="3" spans="2:5" x14ac:dyDescent="0.25">
      <c r="B3" s="3" t="s">
        <v>2</v>
      </c>
      <c r="E3" s="16" t="s">
        <v>2</v>
      </c>
    </row>
    <row r="4" spans="2:5" x14ac:dyDescent="0.25">
      <c r="E4" s="16" t="s">
        <v>3</v>
      </c>
    </row>
    <row r="5" spans="2:5" x14ac:dyDescent="0.25">
      <c r="E5" s="16" t="s">
        <v>4</v>
      </c>
    </row>
    <row r="6" spans="2:5" x14ac:dyDescent="0.25">
      <c r="E6" s="16" t="s">
        <v>5</v>
      </c>
    </row>
    <row r="7" spans="2:5" x14ac:dyDescent="0.25">
      <c r="E7" s="16" t="s">
        <v>6</v>
      </c>
    </row>
    <row r="8" spans="2:5" x14ac:dyDescent="0.25">
      <c r="E8" s="16" t="s">
        <v>192</v>
      </c>
    </row>
    <row r="9" spans="2:5" x14ac:dyDescent="0.25">
      <c r="E9" s="16" t="s">
        <v>193</v>
      </c>
    </row>
    <row r="10" spans="2:5" x14ac:dyDescent="0.25">
      <c r="E10" s="16" t="s">
        <v>194</v>
      </c>
    </row>
    <row r="11" spans="2:5" x14ac:dyDescent="0.25">
      <c r="E11" s="16" t="s">
        <v>7</v>
      </c>
    </row>
    <row r="12" spans="2:5" x14ac:dyDescent="0.25">
      <c r="E12" s="16" t="s">
        <v>8</v>
      </c>
    </row>
    <row r="13" spans="2:5" x14ac:dyDescent="0.25">
      <c r="E13" s="16" t="s">
        <v>9</v>
      </c>
    </row>
    <row r="14" spans="2:5" x14ac:dyDescent="0.25">
      <c r="E14" s="16" t="s">
        <v>10</v>
      </c>
    </row>
    <row r="15" spans="2:5" x14ac:dyDescent="0.25">
      <c r="E15" s="16" t="s">
        <v>11</v>
      </c>
    </row>
    <row r="16" spans="2:5" x14ac:dyDescent="0.25">
      <c r="E16" s="16" t="s">
        <v>195</v>
      </c>
    </row>
    <row r="17" spans="5:5" x14ac:dyDescent="0.25">
      <c r="E17" s="16" t="s">
        <v>12</v>
      </c>
    </row>
    <row r="18" spans="5:5" x14ac:dyDescent="0.25">
      <c r="E18" s="16" t="s">
        <v>13</v>
      </c>
    </row>
    <row r="19" spans="5:5" x14ac:dyDescent="0.25">
      <c r="E19" s="16" t="s">
        <v>14</v>
      </c>
    </row>
    <row r="20" spans="5:5" x14ac:dyDescent="0.25">
      <c r="E20" s="16" t="s">
        <v>15</v>
      </c>
    </row>
    <row r="21" spans="5:5" x14ac:dyDescent="0.25">
      <c r="E21" s="16" t="s">
        <v>16</v>
      </c>
    </row>
    <row r="22" spans="5:5" x14ac:dyDescent="0.25">
      <c r="E22" s="16" t="s">
        <v>17</v>
      </c>
    </row>
    <row r="23" spans="5:5" x14ac:dyDescent="0.25">
      <c r="E23" s="16" t="s">
        <v>18</v>
      </c>
    </row>
    <row r="24" spans="5:5" x14ac:dyDescent="0.25">
      <c r="E24" s="16" t="s">
        <v>19</v>
      </c>
    </row>
    <row r="25" spans="5:5" x14ac:dyDescent="0.25">
      <c r="E25" s="16" t="s">
        <v>20</v>
      </c>
    </row>
    <row r="26" spans="5:5" x14ac:dyDescent="0.25">
      <c r="E26" s="16" t="s">
        <v>196</v>
      </c>
    </row>
    <row r="27" spans="5:5" x14ac:dyDescent="0.25">
      <c r="E27" s="16" t="s">
        <v>197</v>
      </c>
    </row>
    <row r="28" spans="5:5" x14ac:dyDescent="0.25">
      <c r="E28" s="16" t="s">
        <v>21</v>
      </c>
    </row>
    <row r="29" spans="5:5" x14ac:dyDescent="0.25">
      <c r="E29" s="16" t="s">
        <v>22</v>
      </c>
    </row>
    <row r="30" spans="5:5" x14ac:dyDescent="0.25">
      <c r="E30" s="16" t="s">
        <v>23</v>
      </c>
    </row>
    <row r="31" spans="5:5" x14ac:dyDescent="0.25">
      <c r="E31" s="16" t="s">
        <v>24</v>
      </c>
    </row>
    <row r="32" spans="5:5" x14ac:dyDescent="0.25">
      <c r="E32" s="16" t="s">
        <v>25</v>
      </c>
    </row>
    <row r="33" spans="5:5" x14ac:dyDescent="0.25">
      <c r="E33" s="16" t="s">
        <v>26</v>
      </c>
    </row>
    <row r="34" spans="5:5" x14ac:dyDescent="0.25">
      <c r="E34" s="16" t="s">
        <v>27</v>
      </c>
    </row>
    <row r="35" spans="5:5" x14ac:dyDescent="0.25">
      <c r="E35" s="16" t="s">
        <v>28</v>
      </c>
    </row>
    <row r="36" spans="5:5" x14ac:dyDescent="0.25">
      <c r="E36" s="16" t="s">
        <v>29</v>
      </c>
    </row>
    <row r="37" spans="5:5" x14ac:dyDescent="0.25">
      <c r="E37" s="16" t="s">
        <v>30</v>
      </c>
    </row>
    <row r="38" spans="5:5" x14ac:dyDescent="0.25">
      <c r="E38" s="16" t="s">
        <v>31</v>
      </c>
    </row>
    <row r="39" spans="5:5" x14ac:dyDescent="0.25">
      <c r="E39" s="16" t="s">
        <v>32</v>
      </c>
    </row>
    <row r="40" spans="5:5" x14ac:dyDescent="0.25">
      <c r="E40" s="16" t="s">
        <v>33</v>
      </c>
    </row>
    <row r="41" spans="5:5" x14ac:dyDescent="0.25">
      <c r="E41" s="16" t="s">
        <v>198</v>
      </c>
    </row>
    <row r="42" spans="5:5" x14ac:dyDescent="0.25">
      <c r="E42" s="16" t="s">
        <v>199</v>
      </c>
    </row>
    <row r="43" spans="5:5" x14ac:dyDescent="0.25">
      <c r="E43" s="16" t="s">
        <v>34</v>
      </c>
    </row>
    <row r="44" spans="5:5" x14ac:dyDescent="0.25">
      <c r="E44" s="16" t="s">
        <v>200</v>
      </c>
    </row>
    <row r="45" spans="5:5" x14ac:dyDescent="0.25">
      <c r="E45" s="16" t="s">
        <v>201</v>
      </c>
    </row>
    <row r="46" spans="5:5" x14ac:dyDescent="0.25">
      <c r="E46" s="16" t="s">
        <v>202</v>
      </c>
    </row>
    <row r="47" spans="5:5" x14ac:dyDescent="0.25">
      <c r="E47" s="16" t="s">
        <v>203</v>
      </c>
    </row>
  </sheetData>
  <sheetProtection algorithmName="SHA-512" hashValue="BS4/4zV9ddxOweUUebPhaEz0CXDmL6dcAo85IHEwATngLnyMfkDEqmUykGpbkc7TegFXlvV3+CQzv1ZGUuVEmQ==" saltValue="agy6C3DouMe5TjNfNwGUAg==" spinCount="100000" sheet="1" objects="1" scenarios="1"/>
  <dataValidations count="1">
    <dataValidation type="list" allowBlank="1" showInputMessage="1" showErrorMessage="1" sqref="B3" xr:uid="{7AE112A1-6A92-459D-BEBD-3CF00B79F02C}">
      <formula1>$E$3:$E$47</formula1>
    </dataValidation>
  </dataValidations>
  <pageMargins left="0.7" right="0.7" top="0.75" bottom="0.75" header="0.3" footer="0.3"/>
  <pageSetup paperSize="9" orientation="portrait"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06807-404E-4574-85EA-089D89A672AB}">
  <sheetPr codeName="Sheet2"/>
  <dimension ref="A1"/>
  <sheetViews>
    <sheetView zoomScale="85" zoomScaleNormal="85" workbookViewId="0"/>
  </sheetViews>
  <sheetFormatPr defaultRowHeight="12.5" x14ac:dyDescent="0.25"/>
  <sheetData/>
  <sheetProtection algorithmName="SHA-512" hashValue="zbjY3dtEd+hNsWFdzi/DWlFybNLQMAgQHs4I6bvypL8S3ygo3hGZR8ANuOfDfaXDvVV0O0WtnQp5ao96yjKq5A==" saltValue="d0oWdKwc95oy2Tc24OK5nQ=="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DC6EA-F352-49C7-B78F-65EC7F9EB1C5}">
  <sheetPr codeName="Sheet3"/>
  <dimension ref="A1:E51"/>
  <sheetViews>
    <sheetView topLeftCell="A14" zoomScale="85" zoomScaleNormal="85" workbookViewId="0">
      <selection activeCell="B22" sqref="B22"/>
    </sheetView>
  </sheetViews>
  <sheetFormatPr defaultColWidth="9.1796875" defaultRowHeight="12.5" x14ac:dyDescent="0.25"/>
  <cols>
    <col min="1" max="1" width="19.453125" style="4" customWidth="1"/>
    <col min="2" max="2" width="32.7265625" style="4" customWidth="1"/>
    <col min="3" max="16384" width="9.1796875" style="4"/>
  </cols>
  <sheetData>
    <row r="1" spans="1:5" ht="19.5" x14ac:dyDescent="0.25">
      <c r="A1" s="17" t="s">
        <v>204</v>
      </c>
    </row>
    <row r="2" spans="1:5" ht="19.5" x14ac:dyDescent="0.25">
      <c r="A2" s="17"/>
    </row>
    <row r="3" spans="1:5" ht="14.5" x14ac:dyDescent="0.25">
      <c r="A3" s="18" t="s">
        <v>205</v>
      </c>
    </row>
    <row r="4" spans="1:5" ht="14.5" x14ac:dyDescent="0.25">
      <c r="A4" s="19" t="s">
        <v>206</v>
      </c>
    </row>
    <row r="5" spans="1:5" ht="14.5" x14ac:dyDescent="0.25">
      <c r="A5" s="19" t="s">
        <v>207</v>
      </c>
    </row>
    <row r="6" spans="1:5" ht="14.5" x14ac:dyDescent="0.25">
      <c r="A6" s="19" t="s">
        <v>208</v>
      </c>
    </row>
    <row r="7" spans="1:5" ht="14.5" x14ac:dyDescent="0.25">
      <c r="A7" s="19" t="s">
        <v>209</v>
      </c>
    </row>
    <row r="8" spans="1:5" ht="14.5" x14ac:dyDescent="0.25">
      <c r="A8" s="20"/>
    </row>
    <row r="9" spans="1:5" x14ac:dyDescent="0.25">
      <c r="A9" s="21" t="s">
        <v>210</v>
      </c>
    </row>
    <row r="10" spans="1:5" x14ac:dyDescent="0.25">
      <c r="A10" s="21"/>
    </row>
    <row r="11" spans="1:5" ht="25.5" customHeight="1" x14ac:dyDescent="0.25">
      <c r="A11" s="22" t="s">
        <v>211</v>
      </c>
    </row>
    <row r="12" spans="1:5" ht="43.5" customHeight="1" x14ac:dyDescent="0.25">
      <c r="A12" s="18" t="s">
        <v>212</v>
      </c>
      <c r="D12" s="136" t="s">
        <v>213</v>
      </c>
      <c r="E12" s="136"/>
    </row>
    <row r="13" spans="1:5" ht="14.5" x14ac:dyDescent="0.25">
      <c r="A13" s="18" t="s">
        <v>214</v>
      </c>
    </row>
    <row r="14" spans="1:5" ht="14.5" x14ac:dyDescent="0.25">
      <c r="A14" s="18"/>
    </row>
    <row r="15" spans="1:5" ht="37.5" customHeight="1" x14ac:dyDescent="0.25">
      <c r="A15" s="22" t="s">
        <v>215</v>
      </c>
    </row>
    <row r="16" spans="1:5" ht="30.75" customHeight="1" x14ac:dyDescent="0.25">
      <c r="A16" s="20" t="s">
        <v>216</v>
      </c>
    </row>
    <row r="17" spans="1:1" ht="42" customHeight="1" x14ac:dyDescent="0.25">
      <c r="A17" s="20" t="s">
        <v>217</v>
      </c>
    </row>
    <row r="18" spans="1:1" ht="36" customHeight="1" x14ac:dyDescent="0.25">
      <c r="A18" s="20" t="s">
        <v>218</v>
      </c>
    </row>
    <row r="19" spans="1:1" ht="27.75" customHeight="1" x14ac:dyDescent="0.25">
      <c r="A19" s="22" t="s">
        <v>219</v>
      </c>
    </row>
    <row r="20" spans="1:1" s="20" customFormat="1" ht="24" customHeight="1" x14ac:dyDescent="0.25">
      <c r="A20" s="20" t="s">
        <v>220</v>
      </c>
    </row>
    <row r="21" spans="1:1" s="20" customFormat="1" ht="25.5" customHeight="1" x14ac:dyDescent="0.25">
      <c r="A21" s="20" t="s">
        <v>221</v>
      </c>
    </row>
    <row r="22" spans="1:1" s="20" customFormat="1" ht="30.65" customHeight="1" x14ac:dyDescent="0.25">
      <c r="A22" s="20" t="s">
        <v>222</v>
      </c>
    </row>
    <row r="23" spans="1:1" s="20" customFormat="1" ht="14.5" x14ac:dyDescent="0.25"/>
    <row r="24" spans="1:1" s="20" customFormat="1" ht="14.5" x14ac:dyDescent="0.25">
      <c r="A24" s="23" t="s">
        <v>223</v>
      </c>
    </row>
    <row r="25" spans="1:1" s="20" customFormat="1" ht="29.25" customHeight="1" x14ac:dyDescent="0.25">
      <c r="A25" s="20" t="s">
        <v>224</v>
      </c>
    </row>
    <row r="26" spans="1:1" s="20" customFormat="1" ht="29.25" customHeight="1" x14ac:dyDescent="0.25">
      <c r="A26" s="20" t="s">
        <v>225</v>
      </c>
    </row>
    <row r="27" spans="1:1" s="20" customFormat="1" ht="23.25" customHeight="1" x14ac:dyDescent="0.25">
      <c r="A27" s="20" t="s">
        <v>226</v>
      </c>
    </row>
    <row r="28" spans="1:1" s="20" customFormat="1" ht="29.25" customHeight="1" x14ac:dyDescent="0.25">
      <c r="A28" s="20" t="s">
        <v>227</v>
      </c>
    </row>
    <row r="29" spans="1:1" s="20" customFormat="1" ht="29.25" customHeight="1" x14ac:dyDescent="0.25">
      <c r="A29" s="20" t="s">
        <v>228</v>
      </c>
    </row>
    <row r="30" spans="1:1" s="20" customFormat="1" ht="29.25" customHeight="1" x14ac:dyDescent="0.25">
      <c r="A30" s="20" t="s">
        <v>229</v>
      </c>
    </row>
    <row r="31" spans="1:1" s="20" customFormat="1" ht="29.25" customHeight="1" x14ac:dyDescent="0.25">
      <c r="A31" s="20" t="s">
        <v>230</v>
      </c>
    </row>
    <row r="32" spans="1:1" ht="19.5" customHeight="1" x14ac:dyDescent="0.25">
      <c r="A32" s="24" t="s">
        <v>231</v>
      </c>
    </row>
    <row r="34" spans="1:2" ht="14.5" x14ac:dyDescent="0.25">
      <c r="A34" s="23" t="s">
        <v>232</v>
      </c>
    </row>
    <row r="35" spans="1:2" s="20" customFormat="1" ht="29.25" customHeight="1" x14ac:dyDescent="0.25">
      <c r="A35" s="20" t="s">
        <v>233</v>
      </c>
    </row>
    <row r="36" spans="1:2" s="20" customFormat="1" ht="29.25" customHeight="1" x14ac:dyDescent="0.25">
      <c r="A36" s="20" t="s">
        <v>234</v>
      </c>
    </row>
    <row r="37" spans="1:2" s="20" customFormat="1" ht="29.25" customHeight="1" x14ac:dyDescent="0.25">
      <c r="A37" s="20" t="s">
        <v>235</v>
      </c>
    </row>
    <row r="38" spans="1:2" s="20" customFormat="1" ht="20.149999999999999" customHeight="1" x14ac:dyDescent="0.25"/>
    <row r="39" spans="1:2" ht="33" customHeight="1" x14ac:dyDescent="0.25">
      <c r="A39" s="22" t="s">
        <v>236</v>
      </c>
    </row>
    <row r="40" spans="1:2" s="20" customFormat="1" ht="29.25" customHeight="1" x14ac:dyDescent="0.25">
      <c r="A40" s="20" t="s">
        <v>237</v>
      </c>
    </row>
    <row r="41" spans="1:2" s="20" customFormat="1" ht="29.25" customHeight="1" x14ac:dyDescent="0.25">
      <c r="A41" s="20" t="s">
        <v>238</v>
      </c>
    </row>
    <row r="42" spans="1:2" s="20" customFormat="1" ht="29.25" customHeight="1" x14ac:dyDescent="0.25">
      <c r="A42" s="20" t="s">
        <v>239</v>
      </c>
    </row>
    <row r="43" spans="1:2" s="20" customFormat="1" ht="29.25" customHeight="1" x14ac:dyDescent="0.25">
      <c r="A43" s="20" t="s">
        <v>240</v>
      </c>
    </row>
    <row r="44" spans="1:2" s="20" customFormat="1" ht="29.25" customHeight="1" x14ac:dyDescent="0.25">
      <c r="A44" s="20" t="s">
        <v>241</v>
      </c>
    </row>
    <row r="45" spans="1:2" s="20" customFormat="1" ht="29.25" customHeight="1" x14ac:dyDescent="0.25">
      <c r="B45" s="20" t="s">
        <v>242</v>
      </c>
    </row>
    <row r="46" spans="1:2" s="20" customFormat="1" ht="29.25" customHeight="1" x14ac:dyDescent="0.25">
      <c r="B46" s="20" t="s">
        <v>243</v>
      </c>
    </row>
    <row r="47" spans="1:2" s="20" customFormat="1" ht="29.25" customHeight="1" x14ac:dyDescent="0.25">
      <c r="B47" s="20" t="s">
        <v>244</v>
      </c>
    </row>
    <row r="48" spans="1:2" s="20" customFormat="1" ht="29.25" customHeight="1" x14ac:dyDescent="0.25">
      <c r="A48" s="20" t="s">
        <v>245</v>
      </c>
    </row>
    <row r="49" s="20" customFormat="1" ht="29.25" customHeight="1" x14ac:dyDescent="0.25"/>
    <row r="50" s="20" customFormat="1" ht="29.25" customHeight="1" x14ac:dyDescent="0.25"/>
    <row r="51" s="20" customFormat="1" ht="29.25" customHeight="1" x14ac:dyDescent="0.25"/>
  </sheetData>
  <sheetProtection algorithmName="SHA-512" hashValue="PfDnFg1+WfHokdkOw/F9EKzlSoRrRK0zK00Bsl2QDy3HPm7KNkbz8KCWq5n3gKx2bBeAAShm4s6okvfN7MeThw==" saltValue="zovNd4Uk2FkxLneQAP5dPw==" spinCount="100000" sheet="1" objects="1" scenarios="1"/>
  <mergeCells count="1">
    <mergeCell ref="D12:E12"/>
  </mergeCells>
  <hyperlinks>
    <hyperlink ref="A9" r:id="rId1" display="mailto:PMRIndicators@oecd.org" xr:uid="{EE87DB34-BE79-49CF-8AFF-F7B748FE84AF}"/>
  </hyperlinks>
  <pageMargins left="0.7" right="0.7" top="0.75" bottom="0.75" header="0.3" footer="0.3"/>
  <pageSetup orientation="portrait" horizontalDpi="4294967293"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BBC9-F20C-4F2D-8B05-95866C4EAE58}">
  <sheetPr codeName="Sheet4"/>
  <dimension ref="A1:AV300"/>
  <sheetViews>
    <sheetView tabSelected="1" zoomScale="85" zoomScaleNormal="85" workbookViewId="0">
      <pane xSplit="8" ySplit="4" topLeftCell="I5" activePane="bottomRight" state="frozen"/>
      <selection pane="topRight" activeCell="I1" sqref="I1"/>
      <selection pane="bottomLeft" activeCell="A5" sqref="A5"/>
      <selection pane="bottomRight" activeCell="D1" sqref="D1"/>
    </sheetView>
  </sheetViews>
  <sheetFormatPr defaultColWidth="9.1796875" defaultRowHeight="12.5" x14ac:dyDescent="0.25"/>
  <cols>
    <col min="1" max="1" width="0" style="33" hidden="1" customWidth="1"/>
    <col min="2" max="2" width="8.7265625" style="33" hidden="1" customWidth="1"/>
    <col min="3" max="3" width="0" style="33" hidden="1" customWidth="1"/>
    <col min="4" max="4" width="4.54296875" style="33" customWidth="1"/>
    <col min="5" max="5" width="5.453125" style="33" customWidth="1"/>
    <col min="6" max="6" width="5.1796875" style="33" customWidth="1"/>
    <col min="7" max="7" width="4.81640625" style="33" customWidth="1"/>
    <col min="8" max="8" width="56.1796875" style="33" customWidth="1"/>
    <col min="9" max="9" width="69.7265625" style="26" customWidth="1"/>
    <col min="10" max="10" width="25.1796875" style="33" hidden="1" customWidth="1"/>
    <col min="11" max="11" width="26.453125" style="33" hidden="1" customWidth="1"/>
    <col min="12" max="12" width="29.453125" style="33" hidden="1" customWidth="1"/>
    <col min="13" max="13" width="29.54296875" style="33" hidden="1" customWidth="1"/>
    <col min="14" max="14" width="27.7265625" style="33" hidden="1" customWidth="1"/>
    <col min="15" max="15" width="37" style="33" hidden="1" customWidth="1"/>
    <col min="16" max="16" width="28.54296875" style="33" hidden="1" customWidth="1"/>
    <col min="17" max="21" width="27.453125" style="33" hidden="1" customWidth="1"/>
    <col min="22" max="22" width="27.54296875" style="33" hidden="1" customWidth="1"/>
    <col min="23" max="23" width="29.81640625" style="33" hidden="1" customWidth="1"/>
    <col min="24" max="24" width="27.26953125" style="33" hidden="1" customWidth="1"/>
    <col min="25" max="25" width="27.7265625" style="33" hidden="1" customWidth="1"/>
    <col min="26" max="26" width="28.1796875" style="33" hidden="1" customWidth="1"/>
    <col min="27" max="27" width="26.54296875" style="33" hidden="1" customWidth="1"/>
    <col min="28" max="28" width="72.6328125" style="33" customWidth="1"/>
    <col min="29" max="29" width="40.6328125" style="33" customWidth="1"/>
    <col min="30" max="30" width="25.54296875" style="33" hidden="1" customWidth="1"/>
    <col min="31" max="31" width="23" style="33" hidden="1" customWidth="1"/>
    <col min="32" max="32" width="22.453125" style="33" hidden="1" customWidth="1"/>
    <col min="33" max="33" width="21.1796875" style="33" hidden="1" customWidth="1"/>
    <col min="34" max="34" width="25.453125" style="33" hidden="1" customWidth="1"/>
    <col min="35" max="35" width="23.81640625" style="33" hidden="1" customWidth="1"/>
    <col min="36" max="36" width="24.1796875" style="33" hidden="1" customWidth="1"/>
    <col min="37" max="37" width="22.7265625" style="33" hidden="1" customWidth="1"/>
    <col min="38" max="38" width="24.1796875" style="33" hidden="1" customWidth="1"/>
    <col min="39" max="39" width="25.1796875" style="33" hidden="1" customWidth="1"/>
    <col min="40" max="40" width="24.1796875" style="33" hidden="1" customWidth="1"/>
    <col min="41" max="41" width="22.54296875" style="33" hidden="1" customWidth="1"/>
    <col min="42" max="42" width="23.54296875" style="33" hidden="1" customWidth="1"/>
    <col min="43" max="43" width="28.1796875" style="33" hidden="1" customWidth="1"/>
    <col min="44" max="44" width="9.1796875" style="33" hidden="1" customWidth="1"/>
    <col min="45" max="45" width="15.81640625" style="33" hidden="1" customWidth="1"/>
    <col min="46" max="46" width="13.54296875" style="33" hidden="1" customWidth="1"/>
    <col min="47" max="47" width="13.81640625" style="33" hidden="1" customWidth="1"/>
    <col min="48" max="48" width="11.453125" style="33" hidden="1" customWidth="1"/>
    <col min="49" max="16384" width="9.1796875" style="33"/>
  </cols>
  <sheetData>
    <row r="1" spans="1:48" ht="15.5" x14ac:dyDescent="0.25">
      <c r="A1" s="26"/>
      <c r="B1" s="26"/>
      <c r="C1" s="26"/>
      <c r="D1" s="27" t="s">
        <v>35</v>
      </c>
      <c r="E1" s="26"/>
      <c r="F1" s="26"/>
      <c r="G1" s="26"/>
      <c r="H1" s="26"/>
      <c r="I1" s="28"/>
      <c r="J1" s="28"/>
      <c r="K1" s="28"/>
      <c r="L1" s="28"/>
      <c r="M1" s="28"/>
      <c r="N1" s="29"/>
      <c r="O1" s="30"/>
      <c r="P1" s="29"/>
      <c r="Q1" s="31"/>
      <c r="R1" s="29"/>
      <c r="S1" s="31"/>
      <c r="T1" s="29"/>
      <c r="U1" s="31"/>
      <c r="V1" s="32"/>
      <c r="W1" s="30"/>
      <c r="X1" s="30"/>
      <c r="Y1" s="30"/>
      <c r="Z1" s="30"/>
      <c r="AA1" s="30"/>
      <c r="AB1" s="29"/>
      <c r="AC1" s="29"/>
      <c r="AD1" s="29"/>
      <c r="AF1" s="29"/>
      <c r="AG1" s="29"/>
      <c r="AH1" s="29"/>
      <c r="AI1" s="29"/>
      <c r="AJ1" s="29"/>
      <c r="AK1" s="29"/>
      <c r="AL1" s="29"/>
      <c r="AM1" s="29"/>
      <c r="AN1" s="29"/>
      <c r="AO1" s="29"/>
      <c r="AP1" s="29"/>
      <c r="AQ1" s="29"/>
      <c r="AR1" s="26"/>
      <c r="AS1" s="26"/>
      <c r="AT1" s="26"/>
      <c r="AU1" s="26"/>
      <c r="AV1" s="26"/>
    </row>
    <row r="2" spans="1:48" ht="16" thickBot="1" x14ac:dyDescent="0.3">
      <c r="A2" s="26"/>
      <c r="B2" s="26"/>
      <c r="C2" s="26"/>
      <c r="D2" s="34" t="str">
        <f>LEFT(Country!B3,3)</f>
        <v>AUS</v>
      </c>
      <c r="E2" s="26"/>
      <c r="F2" s="26"/>
      <c r="G2" s="26"/>
      <c r="H2" s="26"/>
      <c r="I2" s="31"/>
      <c r="J2" s="31"/>
      <c r="K2" s="31"/>
      <c r="L2" s="31"/>
      <c r="M2" s="31"/>
      <c r="N2" s="30"/>
      <c r="O2" s="30"/>
      <c r="P2" s="30"/>
      <c r="Q2" s="31"/>
      <c r="R2" s="31"/>
      <c r="S2" s="31"/>
      <c r="T2" s="31"/>
      <c r="U2" s="31"/>
      <c r="V2" s="30"/>
      <c r="W2" s="30"/>
      <c r="X2" s="30"/>
      <c r="Y2" s="30"/>
      <c r="Z2" s="30"/>
      <c r="AA2" s="30"/>
      <c r="AB2" s="30"/>
      <c r="AC2" s="30"/>
      <c r="AD2" s="30"/>
      <c r="AE2" s="30"/>
      <c r="AF2" s="30"/>
      <c r="AG2" s="30"/>
      <c r="AH2" s="35"/>
      <c r="AI2" s="26"/>
      <c r="AJ2" s="26"/>
      <c r="AK2" s="26"/>
      <c r="AL2" s="26"/>
      <c r="AM2" s="26"/>
      <c r="AN2" s="26"/>
      <c r="AO2" s="26"/>
      <c r="AP2" s="36"/>
      <c r="AQ2" s="36"/>
      <c r="AR2" s="26"/>
      <c r="AS2" s="26"/>
      <c r="AT2" s="26"/>
      <c r="AU2" s="26"/>
      <c r="AV2" s="26"/>
    </row>
    <row r="3" spans="1:48" ht="13.5" thickBot="1" x14ac:dyDescent="0.3">
      <c r="A3" s="26"/>
      <c r="B3" s="26"/>
      <c r="C3" s="26"/>
      <c r="D3" s="37"/>
      <c r="E3" s="38"/>
      <c r="F3" s="38"/>
      <c r="G3" s="38"/>
      <c r="H3" s="39"/>
      <c r="I3" s="40"/>
      <c r="J3" s="166" t="s">
        <v>36</v>
      </c>
      <c r="K3" s="167"/>
      <c r="L3" s="167"/>
      <c r="M3" s="168"/>
      <c r="N3" s="169" t="s">
        <v>37</v>
      </c>
      <c r="O3" s="170"/>
      <c r="P3" s="170"/>
      <c r="Q3" s="170"/>
      <c r="R3" s="170"/>
      <c r="S3" s="170"/>
      <c r="T3" s="170"/>
      <c r="U3" s="170"/>
      <c r="V3" s="170"/>
      <c r="W3" s="171"/>
      <c r="X3" s="150" t="s">
        <v>36</v>
      </c>
      <c r="Y3" s="151"/>
      <c r="Z3" s="151"/>
      <c r="AA3" s="152"/>
      <c r="AB3" s="153" t="s">
        <v>38</v>
      </c>
      <c r="AC3" s="154"/>
      <c r="AD3" s="154"/>
      <c r="AE3" s="154"/>
      <c r="AF3" s="154"/>
      <c r="AG3" s="154"/>
      <c r="AH3" s="154"/>
      <c r="AI3" s="154"/>
      <c r="AJ3" s="154"/>
      <c r="AK3" s="154"/>
      <c r="AL3" s="154"/>
      <c r="AM3" s="154"/>
      <c r="AN3" s="154"/>
      <c r="AO3" s="41"/>
      <c r="AP3" s="41"/>
      <c r="AQ3" s="42"/>
      <c r="AR3" s="43"/>
      <c r="AS3" s="155" t="s">
        <v>39</v>
      </c>
      <c r="AT3" s="156"/>
      <c r="AU3" s="156"/>
      <c r="AV3" s="157"/>
    </row>
    <row r="4" spans="1:48" ht="155.5" customHeight="1" thickBot="1" x14ac:dyDescent="0.3">
      <c r="A4" s="44" t="s">
        <v>40</v>
      </c>
      <c r="B4" s="44" t="s">
        <v>41</v>
      </c>
      <c r="C4" s="44" t="s">
        <v>42</v>
      </c>
      <c r="D4" s="158" t="s">
        <v>51</v>
      </c>
      <c r="E4" s="159"/>
      <c r="F4" s="159"/>
      <c r="G4" s="159"/>
      <c r="H4" s="160"/>
      <c r="I4" s="45" t="s">
        <v>50</v>
      </c>
      <c r="J4" s="46"/>
      <c r="K4" s="47"/>
      <c r="L4" s="47"/>
      <c r="M4" s="48"/>
      <c r="N4" s="46"/>
      <c r="O4" s="47" t="s">
        <v>43</v>
      </c>
      <c r="P4" s="47" t="s">
        <v>260</v>
      </c>
      <c r="Q4" s="47" t="s">
        <v>45</v>
      </c>
      <c r="R4" s="49" t="s">
        <v>247</v>
      </c>
      <c r="S4" s="49" t="s">
        <v>248</v>
      </c>
      <c r="T4" s="49" t="s">
        <v>184</v>
      </c>
      <c r="U4" s="49" t="s">
        <v>249</v>
      </c>
      <c r="V4" s="50" t="s">
        <v>250</v>
      </c>
      <c r="W4" s="51" t="s">
        <v>251</v>
      </c>
      <c r="X4" s="46"/>
      <c r="Y4" s="47"/>
      <c r="Z4" s="47"/>
      <c r="AA4" s="48"/>
      <c r="AB4" s="46" t="s">
        <v>44</v>
      </c>
      <c r="AC4" s="47" t="s">
        <v>45</v>
      </c>
      <c r="AD4" s="47" t="s">
        <v>252</v>
      </c>
      <c r="AE4" s="47" t="s">
        <v>248</v>
      </c>
      <c r="AF4" s="52" t="s">
        <v>253</v>
      </c>
      <c r="AG4" s="47" t="s">
        <v>46</v>
      </c>
      <c r="AH4" s="47" t="s">
        <v>249</v>
      </c>
      <c r="AI4" s="47" t="s">
        <v>247</v>
      </c>
      <c r="AJ4" s="47" t="s">
        <v>248</v>
      </c>
      <c r="AK4" s="52" t="s">
        <v>254</v>
      </c>
      <c r="AL4" s="47" t="s">
        <v>46</v>
      </c>
      <c r="AM4" s="47" t="s">
        <v>249</v>
      </c>
      <c r="AN4" s="47" t="s">
        <v>255</v>
      </c>
      <c r="AO4" s="47" t="s">
        <v>47</v>
      </c>
      <c r="AP4" s="47" t="s">
        <v>48</v>
      </c>
      <c r="AQ4" s="51" t="s">
        <v>49</v>
      </c>
      <c r="AR4" s="53"/>
      <c r="AS4" s="46"/>
      <c r="AT4" s="54"/>
      <c r="AU4" s="54"/>
      <c r="AV4" s="55"/>
    </row>
    <row r="5" spans="1:48" ht="53.15" customHeight="1" x14ac:dyDescent="0.25">
      <c r="A5" s="56" t="str">
        <f>MID(E5,FIND("(Q",E5)+1,6)</f>
        <v>Q12.01</v>
      </c>
      <c r="B5" s="44" t="s">
        <v>80</v>
      </c>
      <c r="C5" s="44"/>
      <c r="D5" s="57"/>
      <c r="E5" s="164" t="s">
        <v>175</v>
      </c>
      <c r="F5" s="164"/>
      <c r="G5" s="164"/>
      <c r="H5" s="165"/>
      <c r="I5" s="58" t="s">
        <v>86</v>
      </c>
      <c r="J5" s="59"/>
      <c r="K5" s="60"/>
      <c r="L5" s="60"/>
      <c r="M5" s="61"/>
      <c r="N5" s="62"/>
      <c r="O5" s="63"/>
      <c r="P5" s="63"/>
      <c r="Q5" s="63"/>
      <c r="R5" s="63"/>
      <c r="S5" s="64"/>
      <c r="T5" s="63"/>
      <c r="U5" s="63"/>
      <c r="V5" s="63" t="str">
        <f>IF(AND(T5="",R5="",P5="",N5=""),"",IF(AND(T5="",R5="", P5=""),N5,IF(AND(T5="", R5="",P5&lt;&gt;""),P5,IF(AND(T5="",R5&lt;&gt;""),R5,T5))))</f>
        <v/>
      </c>
      <c r="W5" s="65"/>
      <c r="X5" s="66"/>
      <c r="Y5" s="67"/>
      <c r="Z5" s="67"/>
      <c r="AA5" s="68"/>
      <c r="AB5" s="7"/>
      <c r="AC5" s="7"/>
      <c r="AD5" s="69"/>
      <c r="AE5" s="69"/>
      <c r="AF5" s="70" t="str">
        <f t="shared" ref="AF5:AF64" si="0">IF(AND(AD5="",AB5=""),"",IF(AND(AD5="",AB5&lt;&gt;""),AB5,IF(AND(AD5="",AB5&lt;&gt;""),AB5,AD5)))</f>
        <v/>
      </c>
      <c r="AG5" s="69"/>
      <c r="AH5" s="69"/>
      <c r="AI5" s="69"/>
      <c r="AJ5" s="69"/>
      <c r="AK5" s="71" t="str">
        <f t="shared" ref="AK5:AK64" si="1">IF(AND(AI5="",AG5="",AF5=""),"",IF(AND(AI5="",AG5=""),AF5,IF(AND(AI5="",AG5&lt;&gt;""),AG5,IF(AND(AI5="",AG5&lt;&gt;""),AG5,AI5))))</f>
        <v/>
      </c>
      <c r="AL5" s="69"/>
      <c r="AM5" s="69"/>
      <c r="AN5" s="69"/>
      <c r="AO5" s="69"/>
      <c r="AP5" s="71" t="str">
        <f>IF(AND(AN5="",AL5="",AK5=""),".",IF(AND(AN5="",AL5=""),AK5,IF(AND(AN5="",AL5&lt;&gt;""),AL5,IF(AND(AN5="",AL5&lt;&gt;""),AL5,AN5))))</f>
        <v>.</v>
      </c>
      <c r="AQ5" s="72"/>
      <c r="AR5" s="53"/>
      <c r="AS5" s="73"/>
      <c r="AT5" s="74"/>
      <c r="AU5" s="74"/>
      <c r="AV5" s="75"/>
    </row>
    <row r="6" spans="1:48" ht="44.5" customHeight="1" x14ac:dyDescent="0.25">
      <c r="A6" s="56" t="str">
        <f>MID(E6,FIND("(Q",E6)+1,6)</f>
        <v>Q12.02</v>
      </c>
      <c r="B6" s="44" t="s">
        <v>80</v>
      </c>
      <c r="C6" s="44"/>
      <c r="D6" s="57"/>
      <c r="E6" s="164" t="s">
        <v>52</v>
      </c>
      <c r="F6" s="164"/>
      <c r="G6" s="164"/>
      <c r="H6" s="165"/>
      <c r="I6" s="58" t="s">
        <v>87</v>
      </c>
      <c r="J6" s="76"/>
      <c r="K6" s="77"/>
      <c r="L6" s="77"/>
      <c r="M6" s="78"/>
      <c r="N6" s="62"/>
      <c r="O6" s="63"/>
      <c r="P6" s="63"/>
      <c r="Q6" s="63"/>
      <c r="R6" s="63"/>
      <c r="S6" s="63"/>
      <c r="T6" s="63"/>
      <c r="U6" s="63"/>
      <c r="V6" s="63" t="str">
        <f t="shared" ref="V6:V64" si="2">IF(AND(T6="",R6="",P6="",N6=""),"",IF(AND(T6="",R6="", P6=""),N6,IF(AND(T6="", R6="",P6&lt;&gt;""),P6,IF(AND(T6="",R6&lt;&gt;""),R6,T6))))</f>
        <v/>
      </c>
      <c r="W6" s="63"/>
      <c r="X6" s="79"/>
      <c r="Y6" s="80"/>
      <c r="Z6" s="80"/>
      <c r="AA6" s="81"/>
      <c r="AB6" s="7"/>
      <c r="AC6" s="7"/>
      <c r="AD6" s="69"/>
      <c r="AE6" s="69"/>
      <c r="AF6" s="70" t="str">
        <f t="shared" si="0"/>
        <v/>
      </c>
      <c r="AG6" s="69"/>
      <c r="AH6" s="69"/>
      <c r="AI6" s="69"/>
      <c r="AJ6" s="69"/>
      <c r="AK6" s="71" t="str">
        <f t="shared" si="1"/>
        <v/>
      </c>
      <c r="AL6" s="69"/>
      <c r="AM6" s="69"/>
      <c r="AN6" s="69"/>
      <c r="AO6" s="69"/>
      <c r="AP6" s="71" t="str">
        <f>IF(AND(AN6="",AL6="",AK6=""),".",IF(AND(AN6="",AL6=""),AK6,IF(AND(AN6="",AL6&lt;&gt;""),AL6,IF(AND(AN6="",AL6&lt;&gt;""),AL6,AN6))))</f>
        <v>.</v>
      </c>
      <c r="AQ6" s="72"/>
      <c r="AR6" s="53"/>
      <c r="AS6" s="73"/>
      <c r="AT6" s="74"/>
      <c r="AU6" s="74"/>
      <c r="AV6" s="75"/>
    </row>
    <row r="7" spans="1:48" ht="113.5" customHeight="1" x14ac:dyDescent="0.25">
      <c r="A7" s="82"/>
      <c r="B7" s="82"/>
      <c r="C7" s="82"/>
      <c r="D7" s="161" t="s">
        <v>100</v>
      </c>
      <c r="E7" s="162"/>
      <c r="F7" s="162"/>
      <c r="G7" s="162"/>
      <c r="H7" s="163"/>
      <c r="I7" s="83" t="s">
        <v>176</v>
      </c>
      <c r="J7" s="84"/>
      <c r="K7" s="85"/>
      <c r="L7" s="85"/>
      <c r="M7" s="86"/>
      <c r="N7" s="87"/>
      <c r="O7" s="88"/>
      <c r="P7" s="89"/>
      <c r="Q7" s="88"/>
      <c r="R7" s="89"/>
      <c r="S7" s="88"/>
      <c r="T7" s="89"/>
      <c r="U7" s="89"/>
      <c r="V7" s="89" t="str">
        <f t="shared" si="2"/>
        <v/>
      </c>
      <c r="W7" s="90"/>
      <c r="X7" s="91"/>
      <c r="Y7" s="92"/>
      <c r="Z7" s="92"/>
      <c r="AA7" s="93"/>
      <c r="AB7" s="9"/>
      <c r="AC7" s="9"/>
      <c r="AD7" s="87"/>
      <c r="AE7" s="87"/>
      <c r="AF7" s="87"/>
      <c r="AG7" s="87"/>
      <c r="AH7" s="87"/>
      <c r="AI7" s="87"/>
      <c r="AJ7" s="87"/>
      <c r="AK7" s="94" t="str">
        <f t="shared" si="1"/>
        <v/>
      </c>
      <c r="AL7" s="87"/>
      <c r="AM7" s="87"/>
      <c r="AN7" s="87"/>
      <c r="AO7" s="87"/>
      <c r="AP7" s="94"/>
      <c r="AQ7" s="90"/>
      <c r="AS7" s="95"/>
      <c r="AT7" s="96"/>
      <c r="AU7" s="96"/>
      <c r="AV7" s="97"/>
    </row>
    <row r="8" spans="1:48" ht="144.65" customHeight="1" x14ac:dyDescent="0.25">
      <c r="A8" s="56" t="str">
        <f>MID(E8,FIND("(Q",E8)+1,6)</f>
        <v>Q12a.1</v>
      </c>
      <c r="B8" s="98" t="s">
        <v>80</v>
      </c>
      <c r="C8" s="82"/>
      <c r="D8" s="134"/>
      <c r="E8" s="137" t="s">
        <v>123</v>
      </c>
      <c r="F8" s="137"/>
      <c r="G8" s="137"/>
      <c r="H8" s="138"/>
      <c r="I8" s="83" t="s">
        <v>262</v>
      </c>
      <c r="J8" s="84"/>
      <c r="K8" s="85"/>
      <c r="L8" s="85"/>
      <c r="M8" s="86"/>
      <c r="N8" s="62"/>
      <c r="O8" s="63" t="s">
        <v>191</v>
      </c>
      <c r="P8" s="63"/>
      <c r="Q8" s="63"/>
      <c r="R8" s="63"/>
      <c r="S8" s="63"/>
      <c r="T8" s="63"/>
      <c r="U8" s="63"/>
      <c r="V8" s="63" t="str">
        <f t="shared" si="2"/>
        <v/>
      </c>
      <c r="W8" s="99"/>
      <c r="X8" s="91"/>
      <c r="Y8" s="92"/>
      <c r="Z8" s="92"/>
      <c r="AA8" s="93"/>
      <c r="AB8" s="7"/>
      <c r="AC8" s="14"/>
      <c r="AD8" s="70"/>
      <c r="AE8" s="70"/>
      <c r="AF8" s="70" t="str">
        <f t="shared" si="0"/>
        <v/>
      </c>
      <c r="AG8" s="70"/>
      <c r="AH8" s="70"/>
      <c r="AI8" s="70"/>
      <c r="AJ8" s="70"/>
      <c r="AK8" s="71" t="str">
        <f t="shared" si="1"/>
        <v/>
      </c>
      <c r="AL8" s="70"/>
      <c r="AM8" s="70"/>
      <c r="AN8" s="70"/>
      <c r="AO8" s="70"/>
      <c r="AP8" s="71" t="str">
        <f t="shared" ref="AP8:AP64" si="3">IF(AND(AN8="",AL8="",AK8=""),".",IF(AND(AN8="",AL8=""),AK8,IF(AND(AN8="",AL8&lt;&gt;""),AL8,IF(AND(AN8="",AL8&lt;&gt;""),AL8,AN8))))</f>
        <v>.</v>
      </c>
      <c r="AQ8" s="100"/>
      <c r="AS8" s="95"/>
      <c r="AT8" s="96"/>
      <c r="AU8" s="96"/>
      <c r="AV8" s="97"/>
    </row>
    <row r="9" spans="1:48" ht="306" customHeight="1" x14ac:dyDescent="0.25">
      <c r="A9" s="56" t="str">
        <f>MID(E9,FIND("(Q",E9)+1,6)</f>
        <v>Q12a.2</v>
      </c>
      <c r="B9" s="44" t="s">
        <v>81</v>
      </c>
      <c r="D9" s="101"/>
      <c r="E9" s="137" t="s">
        <v>246</v>
      </c>
      <c r="F9" s="137"/>
      <c r="G9" s="137"/>
      <c r="H9" s="138"/>
      <c r="I9" s="83" t="s">
        <v>263</v>
      </c>
      <c r="J9" s="95"/>
      <c r="K9" s="96"/>
      <c r="L9" s="96"/>
      <c r="M9" s="102"/>
      <c r="N9" s="87"/>
      <c r="O9" s="88"/>
      <c r="P9" s="89"/>
      <c r="Q9" s="88"/>
      <c r="R9" s="89"/>
      <c r="S9" s="89"/>
      <c r="T9" s="89"/>
      <c r="U9" s="89"/>
      <c r="V9" s="89" t="str">
        <f t="shared" si="2"/>
        <v/>
      </c>
      <c r="W9" s="90"/>
      <c r="X9" s="91"/>
      <c r="Y9" s="92"/>
      <c r="Z9" s="92"/>
      <c r="AA9" s="93"/>
      <c r="AB9" s="9"/>
      <c r="AC9" s="9"/>
      <c r="AD9" s="87"/>
      <c r="AE9" s="87"/>
      <c r="AF9" s="87"/>
      <c r="AG9" s="87"/>
      <c r="AH9" s="87"/>
      <c r="AI9" s="87"/>
      <c r="AJ9" s="87"/>
      <c r="AK9" s="94" t="str">
        <f t="shared" si="1"/>
        <v/>
      </c>
      <c r="AL9" s="87"/>
      <c r="AM9" s="87"/>
      <c r="AN9" s="87"/>
      <c r="AO9" s="87"/>
      <c r="AP9" s="94"/>
      <c r="AQ9" s="90"/>
      <c r="AS9" s="95"/>
      <c r="AT9" s="96"/>
      <c r="AU9" s="96"/>
      <c r="AV9" s="97"/>
    </row>
    <row r="10" spans="1:48" ht="129" customHeight="1" x14ac:dyDescent="0.25">
      <c r="A10" s="56" t="str">
        <f>MID(E$9,FIND("(Q",E$9)+1,6)&amp;"_i"</f>
        <v>Q12a.2_i</v>
      </c>
      <c r="B10" s="44" t="s">
        <v>81</v>
      </c>
      <c r="D10" s="101"/>
      <c r="E10" s="103"/>
      <c r="F10" s="137" t="s">
        <v>177</v>
      </c>
      <c r="G10" s="137"/>
      <c r="H10" s="138"/>
      <c r="I10" s="83" t="s">
        <v>183</v>
      </c>
      <c r="J10" s="95"/>
      <c r="K10" s="96"/>
      <c r="L10" s="96"/>
      <c r="M10" s="102"/>
      <c r="N10" s="62"/>
      <c r="O10" s="63" t="s">
        <v>191</v>
      </c>
      <c r="P10" s="63"/>
      <c r="Q10" s="63"/>
      <c r="R10" s="63"/>
      <c r="S10" s="63"/>
      <c r="T10" s="63"/>
      <c r="U10" s="63"/>
      <c r="V10" s="63" t="str">
        <f t="shared" si="2"/>
        <v/>
      </c>
      <c r="W10" s="65"/>
      <c r="X10" s="104"/>
      <c r="Y10" s="105"/>
      <c r="Z10" s="105"/>
      <c r="AA10" s="106"/>
      <c r="AB10" s="7"/>
      <c r="AC10" s="7"/>
      <c r="AD10" s="69"/>
      <c r="AE10" s="69"/>
      <c r="AF10" s="70" t="str">
        <f t="shared" si="0"/>
        <v/>
      </c>
      <c r="AG10" s="69"/>
      <c r="AH10" s="69"/>
      <c r="AI10" s="69"/>
      <c r="AJ10" s="69"/>
      <c r="AK10" s="71" t="str">
        <f t="shared" si="1"/>
        <v/>
      </c>
      <c r="AL10" s="69"/>
      <c r="AM10" s="69"/>
      <c r="AN10" s="69"/>
      <c r="AO10" s="69"/>
      <c r="AP10" s="71" t="str">
        <f t="shared" si="3"/>
        <v>.</v>
      </c>
      <c r="AQ10" s="72"/>
      <c r="AS10" s="95"/>
      <c r="AT10" s="96"/>
      <c r="AU10" s="96"/>
      <c r="AV10" s="97"/>
    </row>
    <row r="11" spans="1:48" ht="64.5" customHeight="1" x14ac:dyDescent="0.25">
      <c r="A11" s="56" t="str">
        <f>MID(E$9,FIND("(Q",E$9)+1,6)&amp;"_ii"</f>
        <v>Q12a.2_ii</v>
      </c>
      <c r="B11" s="44" t="s">
        <v>81</v>
      </c>
      <c r="D11" s="101"/>
      <c r="E11" s="103"/>
      <c r="F11" s="137" t="s">
        <v>103</v>
      </c>
      <c r="G11" s="137"/>
      <c r="H11" s="138"/>
      <c r="I11" s="83" t="s">
        <v>104</v>
      </c>
      <c r="J11" s="95"/>
      <c r="K11" s="96"/>
      <c r="L11" s="96"/>
      <c r="M11" s="102"/>
      <c r="N11" s="62"/>
      <c r="O11" s="63" t="s">
        <v>191</v>
      </c>
      <c r="P11" s="63"/>
      <c r="Q11" s="63"/>
      <c r="R11" s="63"/>
      <c r="S11" s="63"/>
      <c r="T11" s="63"/>
      <c r="U11" s="63"/>
      <c r="V11" s="63" t="str">
        <f t="shared" si="2"/>
        <v/>
      </c>
      <c r="W11" s="65"/>
      <c r="X11" s="104"/>
      <c r="Y11" s="105"/>
      <c r="Z11" s="105"/>
      <c r="AA11" s="106"/>
      <c r="AB11" s="7"/>
      <c r="AC11" s="7"/>
      <c r="AD11" s="69"/>
      <c r="AE11" s="69"/>
      <c r="AF11" s="70" t="str">
        <f t="shared" si="0"/>
        <v/>
      </c>
      <c r="AG11" s="69"/>
      <c r="AH11" s="69"/>
      <c r="AI11" s="69"/>
      <c r="AJ11" s="69"/>
      <c r="AK11" s="71" t="str">
        <f t="shared" si="1"/>
        <v/>
      </c>
      <c r="AL11" s="69"/>
      <c r="AM11" s="69"/>
      <c r="AN11" s="69"/>
      <c r="AO11" s="69"/>
      <c r="AP11" s="71" t="str">
        <f t="shared" si="3"/>
        <v>.</v>
      </c>
      <c r="AQ11" s="72"/>
      <c r="AS11" s="95"/>
      <c r="AT11" s="96"/>
      <c r="AU11" s="96"/>
      <c r="AV11" s="97"/>
    </row>
    <row r="12" spans="1:48" ht="42" customHeight="1" x14ac:dyDescent="0.25">
      <c r="A12" s="56" t="str">
        <f>MID(E$9,FIND("(Q",E$9)+1,6)&amp;"_iii"</f>
        <v>Q12a.2_iii</v>
      </c>
      <c r="B12" s="44" t="s">
        <v>81</v>
      </c>
      <c r="D12" s="101"/>
      <c r="E12" s="103"/>
      <c r="F12" s="137" t="s">
        <v>53</v>
      </c>
      <c r="G12" s="137"/>
      <c r="H12" s="138"/>
      <c r="I12" s="83" t="s">
        <v>264</v>
      </c>
      <c r="J12" s="95"/>
      <c r="K12" s="96"/>
      <c r="L12" s="96"/>
      <c r="M12" s="102"/>
      <c r="N12" s="62"/>
      <c r="O12" s="63" t="s">
        <v>191</v>
      </c>
      <c r="P12" s="63"/>
      <c r="Q12" s="63"/>
      <c r="R12" s="63"/>
      <c r="S12" s="63"/>
      <c r="T12" s="63"/>
      <c r="U12" s="63"/>
      <c r="V12" s="63" t="str">
        <f t="shared" si="2"/>
        <v/>
      </c>
      <c r="W12" s="65"/>
      <c r="X12" s="104"/>
      <c r="Y12" s="105"/>
      <c r="Z12" s="105"/>
      <c r="AA12" s="106"/>
      <c r="AB12" s="7"/>
      <c r="AC12" s="7"/>
      <c r="AD12" s="69"/>
      <c r="AE12" s="69"/>
      <c r="AF12" s="70" t="str">
        <f t="shared" si="0"/>
        <v/>
      </c>
      <c r="AG12" s="69"/>
      <c r="AH12" s="69"/>
      <c r="AI12" s="69"/>
      <c r="AJ12" s="69"/>
      <c r="AK12" s="71" t="str">
        <f t="shared" si="1"/>
        <v/>
      </c>
      <c r="AL12" s="69"/>
      <c r="AM12" s="69"/>
      <c r="AN12" s="69"/>
      <c r="AO12" s="69"/>
      <c r="AP12" s="71" t="str">
        <f t="shared" si="3"/>
        <v>.</v>
      </c>
      <c r="AQ12" s="72"/>
      <c r="AS12" s="95"/>
      <c r="AT12" s="96"/>
      <c r="AU12" s="96"/>
      <c r="AV12" s="97"/>
    </row>
    <row r="13" spans="1:48" ht="44.25" customHeight="1" x14ac:dyDescent="0.25">
      <c r="A13" s="56" t="str">
        <f>MID(E$9,FIND("(Q",E$9)+1,6)&amp;"_iv"</f>
        <v>Q12a.2_iv</v>
      </c>
      <c r="B13" s="44" t="s">
        <v>81</v>
      </c>
      <c r="D13" s="101"/>
      <c r="E13" s="103"/>
      <c r="F13" s="137" t="s">
        <v>54</v>
      </c>
      <c r="G13" s="137"/>
      <c r="H13" s="138"/>
      <c r="I13" s="83" t="s">
        <v>266</v>
      </c>
      <c r="J13" s="95"/>
      <c r="K13" s="96"/>
      <c r="L13" s="96"/>
      <c r="M13" s="102"/>
      <c r="N13" s="62"/>
      <c r="O13" s="63" t="s">
        <v>191</v>
      </c>
      <c r="P13" s="63"/>
      <c r="Q13" s="63"/>
      <c r="R13" s="63"/>
      <c r="S13" s="63"/>
      <c r="T13" s="63"/>
      <c r="U13" s="63"/>
      <c r="V13" s="63" t="str">
        <f t="shared" si="2"/>
        <v/>
      </c>
      <c r="W13" s="65"/>
      <c r="X13" s="104"/>
      <c r="Y13" s="105"/>
      <c r="Z13" s="105"/>
      <c r="AA13" s="106"/>
      <c r="AB13" s="7"/>
      <c r="AC13" s="7"/>
      <c r="AD13" s="69"/>
      <c r="AE13" s="69"/>
      <c r="AF13" s="70" t="str">
        <f t="shared" si="0"/>
        <v/>
      </c>
      <c r="AG13" s="69"/>
      <c r="AH13" s="69"/>
      <c r="AI13" s="69"/>
      <c r="AJ13" s="69"/>
      <c r="AK13" s="71" t="str">
        <f t="shared" si="1"/>
        <v/>
      </c>
      <c r="AL13" s="69"/>
      <c r="AM13" s="69"/>
      <c r="AN13" s="69"/>
      <c r="AO13" s="69"/>
      <c r="AP13" s="71" t="str">
        <f t="shared" si="3"/>
        <v>.</v>
      </c>
      <c r="AQ13" s="72"/>
      <c r="AS13" s="95"/>
      <c r="AT13" s="96"/>
      <c r="AU13" s="96"/>
      <c r="AV13" s="97"/>
    </row>
    <row r="14" spans="1:48" ht="45" customHeight="1" x14ac:dyDescent="0.25">
      <c r="A14" s="56" t="str">
        <f>MID(E$9,FIND("(Q",E$9)+1,6)&amp;"_v"</f>
        <v>Q12a.2_v</v>
      </c>
      <c r="B14" s="44" t="s">
        <v>81</v>
      </c>
      <c r="D14" s="101"/>
      <c r="E14" s="103"/>
      <c r="F14" s="137" t="s">
        <v>55</v>
      </c>
      <c r="G14" s="137"/>
      <c r="H14" s="138"/>
      <c r="I14" s="83" t="s">
        <v>265</v>
      </c>
      <c r="J14" s="95"/>
      <c r="K14" s="96"/>
      <c r="L14" s="96"/>
      <c r="M14" s="102"/>
      <c r="N14" s="62"/>
      <c r="O14" s="63" t="s">
        <v>191</v>
      </c>
      <c r="P14" s="63"/>
      <c r="Q14" s="63"/>
      <c r="R14" s="63"/>
      <c r="S14" s="63"/>
      <c r="T14" s="63"/>
      <c r="U14" s="63"/>
      <c r="V14" s="63" t="str">
        <f t="shared" si="2"/>
        <v/>
      </c>
      <c r="W14" s="65"/>
      <c r="X14" s="104"/>
      <c r="Y14" s="105"/>
      <c r="Z14" s="105"/>
      <c r="AA14" s="106"/>
      <c r="AB14" s="7"/>
      <c r="AC14" s="7"/>
      <c r="AD14" s="69"/>
      <c r="AE14" s="69"/>
      <c r="AF14" s="70" t="str">
        <f t="shared" si="0"/>
        <v/>
      </c>
      <c r="AG14" s="69"/>
      <c r="AH14" s="69"/>
      <c r="AI14" s="69"/>
      <c r="AJ14" s="69"/>
      <c r="AK14" s="71" t="str">
        <f t="shared" si="1"/>
        <v/>
      </c>
      <c r="AL14" s="69"/>
      <c r="AM14" s="69"/>
      <c r="AN14" s="69"/>
      <c r="AO14" s="69"/>
      <c r="AP14" s="71" t="str">
        <f t="shared" si="3"/>
        <v>.</v>
      </c>
      <c r="AQ14" s="72"/>
      <c r="AS14" s="95"/>
      <c r="AT14" s="96"/>
      <c r="AU14" s="96"/>
      <c r="AV14" s="97"/>
    </row>
    <row r="15" spans="1:48" ht="72" customHeight="1" x14ac:dyDescent="0.25">
      <c r="A15" s="56" t="str">
        <f>MID(E$9,FIND("(Q",E$9)+1,6)&amp;"_vi"</f>
        <v>Q12a.2_vi</v>
      </c>
      <c r="B15" s="44" t="s">
        <v>81</v>
      </c>
      <c r="D15" s="101"/>
      <c r="E15" s="103"/>
      <c r="F15" s="137" t="s">
        <v>56</v>
      </c>
      <c r="G15" s="137"/>
      <c r="H15" s="138"/>
      <c r="I15" s="83" t="s">
        <v>267</v>
      </c>
      <c r="J15" s="95"/>
      <c r="K15" s="96"/>
      <c r="L15" s="96"/>
      <c r="M15" s="102"/>
      <c r="N15" s="62"/>
      <c r="O15" s="63" t="s">
        <v>191</v>
      </c>
      <c r="P15" s="63"/>
      <c r="Q15" s="63"/>
      <c r="R15" s="63"/>
      <c r="S15" s="63"/>
      <c r="T15" s="63"/>
      <c r="U15" s="63"/>
      <c r="V15" s="63" t="str">
        <f t="shared" si="2"/>
        <v/>
      </c>
      <c r="W15" s="65"/>
      <c r="X15" s="104"/>
      <c r="Y15" s="105"/>
      <c r="Z15" s="105"/>
      <c r="AA15" s="106"/>
      <c r="AB15" s="7"/>
      <c r="AC15" s="7"/>
      <c r="AD15" s="69"/>
      <c r="AE15" s="69"/>
      <c r="AF15" s="70" t="str">
        <f t="shared" si="0"/>
        <v/>
      </c>
      <c r="AG15" s="69"/>
      <c r="AH15" s="69"/>
      <c r="AI15" s="69"/>
      <c r="AJ15" s="69"/>
      <c r="AK15" s="71" t="str">
        <f t="shared" si="1"/>
        <v/>
      </c>
      <c r="AL15" s="69"/>
      <c r="AM15" s="69"/>
      <c r="AN15" s="69"/>
      <c r="AO15" s="69"/>
      <c r="AP15" s="71" t="str">
        <f t="shared" si="3"/>
        <v>.</v>
      </c>
      <c r="AQ15" s="72"/>
      <c r="AS15" s="95"/>
      <c r="AT15" s="96"/>
      <c r="AU15" s="96"/>
      <c r="AV15" s="97"/>
    </row>
    <row r="16" spans="1:48" ht="64" customHeight="1" x14ac:dyDescent="0.25">
      <c r="A16" s="56" t="str">
        <f>MID(E$9,FIND("(Q",E$9)+1,6)&amp;"_vii"</f>
        <v>Q12a.2_vii</v>
      </c>
      <c r="B16" s="44" t="s">
        <v>81</v>
      </c>
      <c r="D16" s="101"/>
      <c r="E16" s="103"/>
      <c r="F16" s="137" t="s">
        <v>57</v>
      </c>
      <c r="G16" s="137"/>
      <c r="H16" s="138"/>
      <c r="I16" s="83" t="s">
        <v>178</v>
      </c>
      <c r="J16" s="95"/>
      <c r="K16" s="96"/>
      <c r="L16" s="96"/>
      <c r="M16" s="102"/>
      <c r="N16" s="62"/>
      <c r="O16" s="63" t="s">
        <v>191</v>
      </c>
      <c r="P16" s="63"/>
      <c r="Q16" s="63"/>
      <c r="R16" s="63"/>
      <c r="S16" s="63"/>
      <c r="T16" s="63"/>
      <c r="U16" s="63"/>
      <c r="V16" s="63" t="str">
        <f t="shared" si="2"/>
        <v/>
      </c>
      <c r="W16" s="65"/>
      <c r="X16" s="104"/>
      <c r="Y16" s="105"/>
      <c r="Z16" s="105"/>
      <c r="AA16" s="106"/>
      <c r="AB16" s="7"/>
      <c r="AC16" s="7"/>
      <c r="AD16" s="69"/>
      <c r="AE16" s="69"/>
      <c r="AF16" s="70" t="str">
        <f t="shared" si="0"/>
        <v/>
      </c>
      <c r="AG16" s="69"/>
      <c r="AH16" s="69"/>
      <c r="AI16" s="69"/>
      <c r="AJ16" s="69"/>
      <c r="AK16" s="71" t="str">
        <f t="shared" si="1"/>
        <v/>
      </c>
      <c r="AL16" s="69"/>
      <c r="AM16" s="69"/>
      <c r="AN16" s="69"/>
      <c r="AO16" s="69"/>
      <c r="AP16" s="71" t="str">
        <f t="shared" si="3"/>
        <v>.</v>
      </c>
      <c r="AQ16" s="72"/>
      <c r="AS16" s="95"/>
      <c r="AT16" s="96"/>
      <c r="AU16" s="96"/>
      <c r="AV16" s="97"/>
    </row>
    <row r="17" spans="1:48" ht="73.5" customHeight="1" x14ac:dyDescent="0.25">
      <c r="A17" s="56" t="str">
        <f>MID(E17,FIND("(Q",E17)+1,7)</f>
        <v>Q12a.2a</v>
      </c>
      <c r="B17" s="44" t="s">
        <v>80</v>
      </c>
      <c r="D17" s="101"/>
      <c r="E17" s="143" t="s">
        <v>158</v>
      </c>
      <c r="F17" s="143"/>
      <c r="G17" s="143"/>
      <c r="H17" s="144"/>
      <c r="I17" s="83" t="s">
        <v>259</v>
      </c>
      <c r="J17" s="95"/>
      <c r="K17" s="96"/>
      <c r="L17" s="96"/>
      <c r="M17" s="102"/>
      <c r="N17" s="62"/>
      <c r="O17" s="63" t="s">
        <v>191</v>
      </c>
      <c r="P17" s="63"/>
      <c r="Q17" s="63"/>
      <c r="R17" s="63"/>
      <c r="S17" s="63"/>
      <c r="T17" s="63"/>
      <c r="U17" s="63"/>
      <c r="V17" s="63" t="str">
        <f t="shared" si="2"/>
        <v/>
      </c>
      <c r="W17" s="65"/>
      <c r="X17" s="104"/>
      <c r="Y17" s="105"/>
      <c r="Z17" s="105"/>
      <c r="AA17" s="106"/>
      <c r="AB17" s="7"/>
      <c r="AC17" s="7"/>
      <c r="AD17" s="69"/>
      <c r="AE17" s="69"/>
      <c r="AF17" s="70" t="str">
        <f t="shared" si="0"/>
        <v/>
      </c>
      <c r="AG17" s="69"/>
      <c r="AH17" s="69"/>
      <c r="AI17" s="69"/>
      <c r="AJ17" s="69"/>
      <c r="AK17" s="71" t="str">
        <f t="shared" si="1"/>
        <v/>
      </c>
      <c r="AL17" s="69"/>
      <c r="AM17" s="69"/>
      <c r="AN17" s="69"/>
      <c r="AO17" s="69"/>
      <c r="AP17" s="71" t="str">
        <f t="shared" si="3"/>
        <v>.</v>
      </c>
      <c r="AQ17" s="72"/>
      <c r="AS17" s="95"/>
      <c r="AT17" s="96"/>
      <c r="AU17" s="96"/>
      <c r="AV17" s="97"/>
    </row>
    <row r="18" spans="1:48" ht="43.5" customHeight="1" x14ac:dyDescent="0.25">
      <c r="A18" s="56"/>
      <c r="B18" s="44"/>
      <c r="C18" s="82"/>
      <c r="D18" s="161" t="s">
        <v>105</v>
      </c>
      <c r="E18" s="162"/>
      <c r="F18" s="162"/>
      <c r="G18" s="162"/>
      <c r="H18" s="163"/>
      <c r="I18" s="107" t="s">
        <v>120</v>
      </c>
      <c r="J18" s="84"/>
      <c r="K18" s="85"/>
      <c r="L18" s="85"/>
      <c r="M18" s="86"/>
      <c r="N18" s="87"/>
      <c r="O18" s="88"/>
      <c r="P18" s="89"/>
      <c r="Q18" s="88"/>
      <c r="R18" s="89"/>
      <c r="S18" s="88"/>
      <c r="T18" s="89"/>
      <c r="U18" s="89"/>
      <c r="V18" s="89" t="str">
        <f t="shared" si="2"/>
        <v/>
      </c>
      <c r="W18" s="90"/>
      <c r="X18" s="91"/>
      <c r="Y18" s="92"/>
      <c r="Z18" s="92"/>
      <c r="AA18" s="93"/>
      <c r="AB18" s="9"/>
      <c r="AC18" s="9"/>
      <c r="AD18" s="87"/>
      <c r="AE18" s="87"/>
      <c r="AF18" s="87"/>
      <c r="AG18" s="87"/>
      <c r="AH18" s="87"/>
      <c r="AI18" s="87"/>
      <c r="AJ18" s="87"/>
      <c r="AK18" s="94" t="str">
        <f t="shared" si="1"/>
        <v/>
      </c>
      <c r="AL18" s="87"/>
      <c r="AM18" s="87"/>
      <c r="AN18" s="87"/>
      <c r="AO18" s="87"/>
      <c r="AP18" s="94"/>
      <c r="AQ18" s="90"/>
      <c r="AR18" s="82"/>
      <c r="AS18" s="84"/>
      <c r="AT18" s="85"/>
      <c r="AU18" s="85"/>
      <c r="AV18" s="108"/>
    </row>
    <row r="19" spans="1:48" ht="180" customHeight="1" x14ac:dyDescent="0.25">
      <c r="A19" s="56" t="str">
        <f>MID(E19,FIND("(Q",E19)+1,6)</f>
        <v>Q12b.1</v>
      </c>
      <c r="B19" s="44" t="s">
        <v>80</v>
      </c>
      <c r="C19" s="82"/>
      <c r="D19" s="134"/>
      <c r="E19" s="137" t="s">
        <v>124</v>
      </c>
      <c r="F19" s="137"/>
      <c r="G19" s="137"/>
      <c r="H19" s="138"/>
      <c r="I19" s="83" t="s">
        <v>269</v>
      </c>
      <c r="J19" s="84"/>
      <c r="K19" s="85"/>
      <c r="L19" s="85"/>
      <c r="M19" s="86"/>
      <c r="N19" s="62"/>
      <c r="O19" s="63" t="s">
        <v>191</v>
      </c>
      <c r="P19" s="63"/>
      <c r="Q19" s="63"/>
      <c r="R19" s="63"/>
      <c r="S19" s="63"/>
      <c r="T19" s="63"/>
      <c r="U19" s="63"/>
      <c r="V19" s="63" t="str">
        <f t="shared" si="2"/>
        <v/>
      </c>
      <c r="W19" s="63"/>
      <c r="X19" s="91"/>
      <c r="Y19" s="92"/>
      <c r="Z19" s="92"/>
      <c r="AA19" s="93"/>
      <c r="AB19" s="7"/>
      <c r="AC19" s="7"/>
      <c r="AD19" s="69"/>
      <c r="AE19" s="69"/>
      <c r="AF19" s="70" t="str">
        <f t="shared" si="0"/>
        <v/>
      </c>
      <c r="AG19" s="69"/>
      <c r="AH19" s="69"/>
      <c r="AI19" s="69"/>
      <c r="AJ19" s="69"/>
      <c r="AK19" s="71" t="str">
        <f t="shared" si="1"/>
        <v/>
      </c>
      <c r="AL19" s="69"/>
      <c r="AM19" s="69"/>
      <c r="AN19" s="69"/>
      <c r="AO19" s="69"/>
      <c r="AP19" s="71" t="str">
        <f t="shared" si="3"/>
        <v>.</v>
      </c>
      <c r="AQ19" s="72"/>
      <c r="AR19" s="82"/>
      <c r="AS19" s="84"/>
      <c r="AT19" s="85"/>
      <c r="AU19" s="85"/>
      <c r="AV19" s="108"/>
    </row>
    <row r="20" spans="1:48" ht="196.5" customHeight="1" x14ac:dyDescent="0.25">
      <c r="A20" s="56" t="str">
        <f>MID(E20,FIND("(Q",E20)+1,6)</f>
        <v>Q12b.2</v>
      </c>
      <c r="B20" s="44" t="s">
        <v>81</v>
      </c>
      <c r="D20" s="101"/>
      <c r="E20" s="137" t="s">
        <v>125</v>
      </c>
      <c r="F20" s="137"/>
      <c r="G20" s="137"/>
      <c r="H20" s="138"/>
      <c r="I20" s="83" t="s">
        <v>268</v>
      </c>
      <c r="J20" s="95"/>
      <c r="K20" s="96"/>
      <c r="L20" s="96"/>
      <c r="M20" s="102"/>
      <c r="N20" s="62"/>
      <c r="O20" s="63" t="s">
        <v>191</v>
      </c>
      <c r="P20" s="63"/>
      <c r="Q20" s="63"/>
      <c r="R20" s="63"/>
      <c r="S20" s="63"/>
      <c r="T20" s="63"/>
      <c r="U20" s="63"/>
      <c r="V20" s="63" t="str">
        <f t="shared" si="2"/>
        <v/>
      </c>
      <c r="W20" s="65"/>
      <c r="X20" s="104"/>
      <c r="Y20" s="105"/>
      <c r="Z20" s="105"/>
      <c r="AA20" s="106"/>
      <c r="AB20" s="7"/>
      <c r="AC20" s="7"/>
      <c r="AD20" s="69"/>
      <c r="AE20" s="69"/>
      <c r="AF20" s="70" t="str">
        <f t="shared" si="0"/>
        <v/>
      </c>
      <c r="AG20" s="69"/>
      <c r="AH20" s="69"/>
      <c r="AI20" s="69"/>
      <c r="AJ20" s="69"/>
      <c r="AK20" s="71" t="str">
        <f t="shared" si="1"/>
        <v/>
      </c>
      <c r="AL20" s="69"/>
      <c r="AM20" s="69"/>
      <c r="AN20" s="69"/>
      <c r="AO20" s="69"/>
      <c r="AP20" s="71" t="str">
        <f t="shared" si="3"/>
        <v>.</v>
      </c>
      <c r="AQ20" s="72"/>
      <c r="AS20" s="95"/>
      <c r="AT20" s="96"/>
      <c r="AU20" s="96"/>
      <c r="AV20" s="97"/>
    </row>
    <row r="21" spans="1:48" ht="38" x14ac:dyDescent="0.25">
      <c r="A21" s="56" t="str">
        <f>MID(F21,FIND("(Q",F21)+1,7)</f>
        <v>Q12b.2a</v>
      </c>
      <c r="B21" s="44" t="s">
        <v>81</v>
      </c>
      <c r="D21" s="101"/>
      <c r="E21" s="103"/>
      <c r="F21" s="137" t="s">
        <v>126</v>
      </c>
      <c r="G21" s="137"/>
      <c r="H21" s="138"/>
      <c r="I21" s="109" t="s">
        <v>276</v>
      </c>
      <c r="J21" s="95"/>
      <c r="K21" s="96"/>
      <c r="L21" s="96"/>
      <c r="M21" s="102"/>
      <c r="N21" s="62"/>
      <c r="O21" s="63" t="s">
        <v>191</v>
      </c>
      <c r="P21" s="63"/>
      <c r="Q21" s="63"/>
      <c r="R21" s="63"/>
      <c r="S21" s="63"/>
      <c r="T21" s="63"/>
      <c r="U21" s="63"/>
      <c r="V21" s="63" t="str">
        <f t="shared" si="2"/>
        <v/>
      </c>
      <c r="W21" s="65"/>
      <c r="X21" s="104"/>
      <c r="Y21" s="105"/>
      <c r="Z21" s="105"/>
      <c r="AA21" s="106"/>
      <c r="AB21" s="7"/>
      <c r="AC21" s="7"/>
      <c r="AD21" s="69"/>
      <c r="AE21" s="69"/>
      <c r="AF21" s="70" t="str">
        <f t="shared" si="0"/>
        <v/>
      </c>
      <c r="AG21" s="69"/>
      <c r="AH21" s="69"/>
      <c r="AI21" s="69"/>
      <c r="AJ21" s="69"/>
      <c r="AK21" s="71" t="str">
        <f t="shared" si="1"/>
        <v/>
      </c>
      <c r="AL21" s="69"/>
      <c r="AM21" s="69"/>
      <c r="AN21" s="69"/>
      <c r="AO21" s="69"/>
      <c r="AP21" s="71" t="str">
        <f t="shared" si="3"/>
        <v>.</v>
      </c>
      <c r="AQ21" s="72"/>
      <c r="AS21" s="95"/>
      <c r="AT21" s="96"/>
      <c r="AU21" s="96"/>
      <c r="AV21" s="97"/>
    </row>
    <row r="22" spans="1:48" ht="36" customHeight="1" x14ac:dyDescent="0.25">
      <c r="A22" s="110" t="str">
        <f>MID(E22,FIND("(Q",E22)+1,7)</f>
        <v>Q12b.2b</v>
      </c>
      <c r="B22" s="98" t="s">
        <v>80</v>
      </c>
      <c r="C22" s="82"/>
      <c r="D22" s="111"/>
      <c r="E22" s="145" t="s">
        <v>127</v>
      </c>
      <c r="F22" s="145"/>
      <c r="G22" s="145"/>
      <c r="H22" s="146"/>
      <c r="I22" s="112"/>
      <c r="J22" s="95"/>
      <c r="K22" s="96"/>
      <c r="L22" s="96"/>
      <c r="M22" s="102"/>
      <c r="N22" s="62"/>
      <c r="O22" s="63"/>
      <c r="P22" s="63"/>
      <c r="Q22" s="63"/>
      <c r="R22" s="63"/>
      <c r="S22" s="63"/>
      <c r="T22" s="63"/>
      <c r="U22" s="63"/>
      <c r="V22" s="63" t="str">
        <f t="shared" si="2"/>
        <v/>
      </c>
      <c r="W22" s="65"/>
      <c r="X22" s="104"/>
      <c r="Y22" s="105"/>
      <c r="Z22" s="105"/>
      <c r="AA22" s="106"/>
      <c r="AB22" s="7"/>
      <c r="AC22" s="7"/>
      <c r="AD22" s="69"/>
      <c r="AE22" s="69"/>
      <c r="AF22" s="70" t="str">
        <f t="shared" si="0"/>
        <v/>
      </c>
      <c r="AG22" s="69"/>
      <c r="AH22" s="69"/>
      <c r="AI22" s="69"/>
      <c r="AJ22" s="69"/>
      <c r="AK22" s="71" t="str">
        <f t="shared" si="1"/>
        <v/>
      </c>
      <c r="AL22" s="69"/>
      <c r="AM22" s="69"/>
      <c r="AN22" s="69"/>
      <c r="AO22" s="69"/>
      <c r="AP22" s="71" t="str">
        <f t="shared" si="3"/>
        <v>.</v>
      </c>
      <c r="AQ22" s="72"/>
      <c r="AS22" s="95"/>
      <c r="AT22" s="96"/>
      <c r="AU22" s="96"/>
      <c r="AV22" s="97"/>
    </row>
    <row r="23" spans="1:48" ht="37" customHeight="1" x14ac:dyDescent="0.25">
      <c r="A23" s="56"/>
      <c r="B23" s="44"/>
      <c r="C23" s="82"/>
      <c r="D23" s="161" t="s">
        <v>106</v>
      </c>
      <c r="E23" s="162"/>
      <c r="F23" s="162"/>
      <c r="G23" s="162"/>
      <c r="H23" s="163"/>
      <c r="I23" s="83" t="s">
        <v>110</v>
      </c>
      <c r="J23" s="84"/>
      <c r="K23" s="85"/>
      <c r="L23" s="85"/>
      <c r="M23" s="86"/>
      <c r="N23" s="87"/>
      <c r="O23" s="88"/>
      <c r="P23" s="89"/>
      <c r="Q23" s="88"/>
      <c r="R23" s="89"/>
      <c r="S23" s="88"/>
      <c r="T23" s="89"/>
      <c r="U23" s="89"/>
      <c r="V23" s="89" t="str">
        <f t="shared" si="2"/>
        <v/>
      </c>
      <c r="W23" s="90"/>
      <c r="X23" s="91"/>
      <c r="Y23" s="92"/>
      <c r="Z23" s="92"/>
      <c r="AA23" s="93"/>
      <c r="AB23" s="9"/>
      <c r="AC23" s="9"/>
      <c r="AD23" s="87"/>
      <c r="AE23" s="87"/>
      <c r="AF23" s="87"/>
      <c r="AG23" s="87"/>
      <c r="AH23" s="87"/>
      <c r="AI23" s="87"/>
      <c r="AJ23" s="87"/>
      <c r="AK23" s="94" t="str">
        <f t="shared" si="1"/>
        <v/>
      </c>
      <c r="AL23" s="87"/>
      <c r="AM23" s="87"/>
      <c r="AN23" s="87"/>
      <c r="AO23" s="87"/>
      <c r="AP23" s="94"/>
      <c r="AQ23" s="90"/>
      <c r="AR23" s="82"/>
      <c r="AS23" s="95"/>
      <c r="AT23" s="96"/>
      <c r="AU23" s="96"/>
      <c r="AV23" s="97"/>
    </row>
    <row r="24" spans="1:48" ht="206.15" customHeight="1" x14ac:dyDescent="0.25">
      <c r="A24" s="56" t="str">
        <f>MID(E24,FIND("(Q",E24)+1,7)</f>
        <v>Q12c.01</v>
      </c>
      <c r="B24" s="44" t="s">
        <v>80</v>
      </c>
      <c r="C24" s="82"/>
      <c r="D24" s="134"/>
      <c r="E24" s="137" t="s">
        <v>159</v>
      </c>
      <c r="F24" s="137"/>
      <c r="G24" s="137"/>
      <c r="H24" s="138"/>
      <c r="I24" s="83" t="s">
        <v>270</v>
      </c>
      <c r="J24" s="84"/>
      <c r="K24" s="85"/>
      <c r="L24" s="85"/>
      <c r="M24" s="86"/>
      <c r="N24" s="62"/>
      <c r="O24" s="63" t="s">
        <v>191</v>
      </c>
      <c r="P24" s="63"/>
      <c r="Q24" s="63"/>
      <c r="R24" s="63"/>
      <c r="S24" s="63"/>
      <c r="T24" s="63"/>
      <c r="U24" s="63"/>
      <c r="V24" s="63" t="str">
        <f t="shared" si="2"/>
        <v/>
      </c>
      <c r="W24" s="65"/>
      <c r="X24" s="91"/>
      <c r="Y24" s="92"/>
      <c r="Z24" s="92"/>
      <c r="AA24" s="93"/>
      <c r="AB24" s="7"/>
      <c r="AC24" s="7"/>
      <c r="AD24" s="69"/>
      <c r="AE24" s="69"/>
      <c r="AF24" s="70" t="str">
        <f t="shared" si="0"/>
        <v/>
      </c>
      <c r="AG24" s="69"/>
      <c r="AH24" s="69"/>
      <c r="AI24" s="69"/>
      <c r="AJ24" s="69"/>
      <c r="AK24" s="71" t="str">
        <f t="shared" si="1"/>
        <v/>
      </c>
      <c r="AL24" s="69"/>
      <c r="AM24" s="69"/>
      <c r="AN24" s="69"/>
      <c r="AO24" s="69"/>
      <c r="AP24" s="71" t="str">
        <f t="shared" si="3"/>
        <v>.</v>
      </c>
      <c r="AQ24" s="72"/>
      <c r="AR24" s="82"/>
      <c r="AS24" s="95"/>
      <c r="AT24" s="96"/>
      <c r="AU24" s="96"/>
      <c r="AV24" s="97"/>
    </row>
    <row r="25" spans="1:48" ht="61.5" customHeight="1" x14ac:dyDescent="0.25">
      <c r="A25" s="56" t="str">
        <f>MID(E25,FIND("(Q",E25)+1,7)</f>
        <v>Q12c.02</v>
      </c>
      <c r="B25" s="44" t="s">
        <v>81</v>
      </c>
      <c r="D25" s="101"/>
      <c r="E25" s="137" t="s">
        <v>160</v>
      </c>
      <c r="F25" s="137"/>
      <c r="G25" s="137"/>
      <c r="H25" s="138"/>
      <c r="I25" s="113" t="s">
        <v>182</v>
      </c>
      <c r="J25" s="95"/>
      <c r="K25" s="96"/>
      <c r="L25" s="96"/>
      <c r="M25" s="102"/>
      <c r="N25" s="62"/>
      <c r="O25" s="63" t="s">
        <v>191</v>
      </c>
      <c r="P25" s="63"/>
      <c r="Q25" s="63"/>
      <c r="R25" s="63"/>
      <c r="S25" s="63"/>
      <c r="T25" s="63"/>
      <c r="U25" s="63"/>
      <c r="V25" s="63" t="str">
        <f t="shared" si="2"/>
        <v/>
      </c>
      <c r="W25" s="65"/>
      <c r="X25" s="104"/>
      <c r="Y25" s="105"/>
      <c r="Z25" s="105"/>
      <c r="AA25" s="106"/>
      <c r="AB25" s="7"/>
      <c r="AC25" s="7"/>
      <c r="AD25" s="69"/>
      <c r="AE25" s="69"/>
      <c r="AF25" s="70" t="str">
        <f t="shared" si="0"/>
        <v/>
      </c>
      <c r="AG25" s="69"/>
      <c r="AH25" s="69"/>
      <c r="AI25" s="69"/>
      <c r="AJ25" s="69"/>
      <c r="AK25" s="71" t="str">
        <f t="shared" si="1"/>
        <v/>
      </c>
      <c r="AL25" s="69"/>
      <c r="AM25" s="69"/>
      <c r="AN25" s="69"/>
      <c r="AO25" s="69"/>
      <c r="AP25" s="71" t="str">
        <f t="shared" si="3"/>
        <v>.</v>
      </c>
      <c r="AQ25" s="72"/>
      <c r="AS25" s="95"/>
      <c r="AT25" s="96"/>
      <c r="AU25" s="96"/>
      <c r="AV25" s="97"/>
    </row>
    <row r="26" spans="1:48" ht="32.5" customHeight="1" x14ac:dyDescent="0.25">
      <c r="A26" s="56" t="str">
        <f>MID(E26,FIND("(Q",E26)+1,8)</f>
        <v>Q12c.02a</v>
      </c>
      <c r="B26" s="44" t="s">
        <v>80</v>
      </c>
      <c r="D26" s="101"/>
      <c r="E26" s="143" t="s">
        <v>161</v>
      </c>
      <c r="F26" s="143"/>
      <c r="G26" s="143"/>
      <c r="H26" s="144"/>
      <c r="I26" s="83"/>
      <c r="J26" s="95"/>
      <c r="K26" s="96"/>
      <c r="L26" s="96"/>
      <c r="M26" s="102"/>
      <c r="N26" s="62"/>
      <c r="O26" s="63"/>
      <c r="P26" s="63"/>
      <c r="Q26" s="63"/>
      <c r="R26" s="63"/>
      <c r="S26" s="63"/>
      <c r="T26" s="63"/>
      <c r="U26" s="63"/>
      <c r="V26" s="63" t="str">
        <f t="shared" si="2"/>
        <v/>
      </c>
      <c r="W26" s="65"/>
      <c r="X26" s="104"/>
      <c r="Y26" s="105"/>
      <c r="Z26" s="105"/>
      <c r="AA26" s="106"/>
      <c r="AB26" s="7"/>
      <c r="AC26" s="7"/>
      <c r="AD26" s="69"/>
      <c r="AE26" s="69"/>
      <c r="AF26" s="70" t="str">
        <f t="shared" si="0"/>
        <v/>
      </c>
      <c r="AG26" s="69"/>
      <c r="AH26" s="69"/>
      <c r="AI26" s="69"/>
      <c r="AJ26" s="69"/>
      <c r="AK26" s="71" t="str">
        <f t="shared" si="1"/>
        <v/>
      </c>
      <c r="AL26" s="69"/>
      <c r="AM26" s="69"/>
      <c r="AN26" s="69"/>
      <c r="AO26" s="69"/>
      <c r="AP26" s="71" t="str">
        <f t="shared" si="3"/>
        <v>.</v>
      </c>
      <c r="AQ26" s="72"/>
      <c r="AS26" s="95"/>
      <c r="AT26" s="96"/>
      <c r="AU26" s="96"/>
      <c r="AV26" s="97"/>
    </row>
    <row r="27" spans="1:48" ht="54" customHeight="1" x14ac:dyDescent="0.25">
      <c r="A27" s="56" t="str">
        <f>MID(F27,FIND("(Q",F27)+1,8)</f>
        <v>Q12c.02b</v>
      </c>
      <c r="B27" s="44" t="s">
        <v>81</v>
      </c>
      <c r="D27" s="101"/>
      <c r="E27" s="103"/>
      <c r="F27" s="137" t="s">
        <v>162</v>
      </c>
      <c r="G27" s="137"/>
      <c r="H27" s="138"/>
      <c r="I27" s="109" t="s">
        <v>276</v>
      </c>
      <c r="J27" s="95"/>
      <c r="K27" s="96"/>
      <c r="L27" s="96"/>
      <c r="M27" s="102"/>
      <c r="N27" s="62"/>
      <c r="O27" s="63" t="s">
        <v>191</v>
      </c>
      <c r="P27" s="63"/>
      <c r="Q27" s="63"/>
      <c r="R27" s="63"/>
      <c r="S27" s="63"/>
      <c r="T27" s="63"/>
      <c r="U27" s="63"/>
      <c r="V27" s="63" t="str">
        <f t="shared" si="2"/>
        <v/>
      </c>
      <c r="W27" s="65"/>
      <c r="X27" s="104"/>
      <c r="Y27" s="105"/>
      <c r="Z27" s="105"/>
      <c r="AA27" s="106"/>
      <c r="AB27" s="7"/>
      <c r="AC27" s="7"/>
      <c r="AD27" s="69"/>
      <c r="AE27" s="69"/>
      <c r="AF27" s="70" t="str">
        <f t="shared" si="0"/>
        <v/>
      </c>
      <c r="AG27" s="69"/>
      <c r="AH27" s="69"/>
      <c r="AI27" s="69"/>
      <c r="AJ27" s="69"/>
      <c r="AK27" s="71" t="str">
        <f t="shared" si="1"/>
        <v/>
      </c>
      <c r="AL27" s="69"/>
      <c r="AM27" s="69"/>
      <c r="AN27" s="69"/>
      <c r="AO27" s="69"/>
      <c r="AP27" s="71" t="str">
        <f t="shared" si="3"/>
        <v>.</v>
      </c>
      <c r="AQ27" s="72"/>
      <c r="AS27" s="95"/>
      <c r="AT27" s="96"/>
      <c r="AU27" s="96"/>
      <c r="AV27" s="97"/>
    </row>
    <row r="28" spans="1:48" ht="44.25" customHeight="1" x14ac:dyDescent="0.25">
      <c r="A28" s="56" t="str">
        <f>MID(E28,FIND("(Q",E28)+1,8)</f>
        <v>Q12c.02c</v>
      </c>
      <c r="B28" s="98" t="s">
        <v>80</v>
      </c>
      <c r="C28" s="82"/>
      <c r="D28" s="111"/>
      <c r="E28" s="145" t="s">
        <v>163</v>
      </c>
      <c r="F28" s="145"/>
      <c r="G28" s="145"/>
      <c r="H28" s="146"/>
      <c r="I28" s="112"/>
      <c r="J28" s="95"/>
      <c r="K28" s="96"/>
      <c r="L28" s="96"/>
      <c r="M28" s="102"/>
      <c r="N28" s="62"/>
      <c r="O28" s="63"/>
      <c r="P28" s="63"/>
      <c r="Q28" s="63"/>
      <c r="R28" s="63"/>
      <c r="S28" s="63"/>
      <c r="T28" s="63"/>
      <c r="U28" s="63"/>
      <c r="V28" s="63" t="str">
        <f t="shared" si="2"/>
        <v/>
      </c>
      <c r="W28" s="65"/>
      <c r="X28" s="104"/>
      <c r="Y28" s="105"/>
      <c r="Z28" s="105"/>
      <c r="AA28" s="106"/>
      <c r="AB28" s="7"/>
      <c r="AC28" s="7"/>
      <c r="AD28" s="69"/>
      <c r="AE28" s="69"/>
      <c r="AF28" s="70" t="str">
        <f t="shared" si="0"/>
        <v/>
      </c>
      <c r="AG28" s="69"/>
      <c r="AH28" s="69"/>
      <c r="AI28" s="69"/>
      <c r="AJ28" s="69"/>
      <c r="AK28" s="71" t="str">
        <f t="shared" si="1"/>
        <v/>
      </c>
      <c r="AL28" s="69"/>
      <c r="AM28" s="69"/>
      <c r="AN28" s="69"/>
      <c r="AO28" s="69"/>
      <c r="AP28" s="71" t="str">
        <f t="shared" si="3"/>
        <v>.</v>
      </c>
      <c r="AQ28" s="72"/>
      <c r="AS28" s="95"/>
      <c r="AT28" s="96"/>
      <c r="AU28" s="96"/>
      <c r="AV28" s="97"/>
    </row>
    <row r="29" spans="1:48" ht="33" customHeight="1" x14ac:dyDescent="0.25">
      <c r="A29" s="56"/>
      <c r="B29" s="44"/>
      <c r="D29" s="147" t="s">
        <v>107</v>
      </c>
      <c r="E29" s="148"/>
      <c r="F29" s="148"/>
      <c r="G29" s="148"/>
      <c r="H29" s="149"/>
      <c r="I29" s="83" t="s">
        <v>111</v>
      </c>
      <c r="J29" s="84"/>
      <c r="K29" s="85"/>
      <c r="L29" s="85"/>
      <c r="M29" s="86"/>
      <c r="N29" s="87"/>
      <c r="O29" s="88"/>
      <c r="P29" s="89"/>
      <c r="Q29" s="88"/>
      <c r="R29" s="89"/>
      <c r="S29" s="88"/>
      <c r="T29" s="89"/>
      <c r="U29" s="89"/>
      <c r="V29" s="89" t="str">
        <f t="shared" si="2"/>
        <v/>
      </c>
      <c r="W29" s="90"/>
      <c r="X29" s="91"/>
      <c r="Y29" s="92"/>
      <c r="Z29" s="92"/>
      <c r="AA29" s="93"/>
      <c r="AB29" s="9"/>
      <c r="AC29" s="9"/>
      <c r="AD29" s="87"/>
      <c r="AE29" s="87"/>
      <c r="AF29" s="87"/>
      <c r="AG29" s="87"/>
      <c r="AH29" s="87"/>
      <c r="AI29" s="87"/>
      <c r="AJ29" s="87"/>
      <c r="AK29" s="94" t="str">
        <f t="shared" si="1"/>
        <v/>
      </c>
      <c r="AL29" s="87"/>
      <c r="AM29" s="87"/>
      <c r="AN29" s="87"/>
      <c r="AO29" s="87"/>
      <c r="AP29" s="94"/>
      <c r="AQ29" s="90"/>
      <c r="AR29" s="82"/>
      <c r="AS29" s="95"/>
      <c r="AT29" s="96"/>
      <c r="AU29" s="96"/>
      <c r="AV29" s="97"/>
    </row>
    <row r="30" spans="1:48" ht="177.65" customHeight="1" x14ac:dyDescent="0.25">
      <c r="A30" s="56" t="str">
        <f>MID(E30,FIND("(Q",E30)+1,8)</f>
        <v>Q12c.1.1</v>
      </c>
      <c r="B30" s="44" t="s">
        <v>80</v>
      </c>
      <c r="D30" s="135"/>
      <c r="E30" s="137" t="s">
        <v>128</v>
      </c>
      <c r="F30" s="137"/>
      <c r="G30" s="137"/>
      <c r="H30" s="138"/>
      <c r="I30" s="114" t="s">
        <v>271</v>
      </c>
      <c r="J30" s="84"/>
      <c r="K30" s="85"/>
      <c r="L30" s="85"/>
      <c r="M30" s="86"/>
      <c r="N30" s="62"/>
      <c r="O30" s="63" t="s">
        <v>191</v>
      </c>
      <c r="P30" s="63"/>
      <c r="Q30" s="63"/>
      <c r="R30" s="63"/>
      <c r="S30" s="63"/>
      <c r="T30" s="63"/>
      <c r="U30" s="63"/>
      <c r="V30" s="63" t="str">
        <f t="shared" si="2"/>
        <v/>
      </c>
      <c r="W30" s="65"/>
      <c r="X30" s="91"/>
      <c r="Y30" s="92"/>
      <c r="Z30" s="92"/>
      <c r="AA30" s="93"/>
      <c r="AB30" s="7"/>
      <c r="AC30" s="7"/>
      <c r="AD30" s="69"/>
      <c r="AE30" s="69"/>
      <c r="AF30" s="70" t="str">
        <f t="shared" si="0"/>
        <v/>
      </c>
      <c r="AG30" s="69"/>
      <c r="AH30" s="69"/>
      <c r="AI30" s="69"/>
      <c r="AJ30" s="69"/>
      <c r="AK30" s="71" t="str">
        <f t="shared" si="1"/>
        <v/>
      </c>
      <c r="AL30" s="69"/>
      <c r="AM30" s="69"/>
      <c r="AN30" s="69"/>
      <c r="AO30" s="69"/>
      <c r="AP30" s="71" t="str">
        <f t="shared" si="3"/>
        <v>.</v>
      </c>
      <c r="AQ30" s="72"/>
      <c r="AR30" s="82"/>
      <c r="AS30" s="95"/>
      <c r="AT30" s="96"/>
      <c r="AU30" s="96"/>
      <c r="AV30" s="97"/>
    </row>
    <row r="31" spans="1:48" ht="103.5" customHeight="1" x14ac:dyDescent="0.25">
      <c r="A31" s="56" t="str">
        <f>MID(E31,FIND("(Q",E31)+1,8)</f>
        <v>Q12c.1.2</v>
      </c>
      <c r="B31" s="44" t="s">
        <v>81</v>
      </c>
      <c r="D31" s="101"/>
      <c r="E31" s="137" t="s">
        <v>129</v>
      </c>
      <c r="F31" s="137"/>
      <c r="G31" s="137"/>
      <c r="H31" s="138"/>
      <c r="I31" s="83" t="s">
        <v>181</v>
      </c>
      <c r="J31" s="95"/>
      <c r="K31" s="96"/>
      <c r="L31" s="96"/>
      <c r="M31" s="102"/>
      <c r="N31" s="62"/>
      <c r="O31" s="63" t="s">
        <v>191</v>
      </c>
      <c r="P31" s="63"/>
      <c r="Q31" s="63"/>
      <c r="R31" s="63"/>
      <c r="S31" s="63"/>
      <c r="T31" s="63"/>
      <c r="U31" s="63"/>
      <c r="V31" s="63" t="str">
        <f t="shared" si="2"/>
        <v/>
      </c>
      <c r="W31" s="65"/>
      <c r="X31" s="104"/>
      <c r="Y31" s="105"/>
      <c r="Z31" s="105"/>
      <c r="AA31" s="106"/>
      <c r="AB31" s="7"/>
      <c r="AC31" s="7"/>
      <c r="AD31" s="69"/>
      <c r="AE31" s="69"/>
      <c r="AF31" s="70" t="str">
        <f t="shared" si="0"/>
        <v/>
      </c>
      <c r="AG31" s="69"/>
      <c r="AH31" s="69"/>
      <c r="AI31" s="69"/>
      <c r="AJ31" s="69"/>
      <c r="AK31" s="71" t="str">
        <f t="shared" si="1"/>
        <v/>
      </c>
      <c r="AL31" s="69"/>
      <c r="AM31" s="69"/>
      <c r="AN31" s="69"/>
      <c r="AO31" s="69"/>
      <c r="AP31" s="71" t="str">
        <f t="shared" si="3"/>
        <v>.</v>
      </c>
      <c r="AQ31" s="72"/>
      <c r="AS31" s="95"/>
      <c r="AT31" s="96"/>
      <c r="AU31" s="96"/>
      <c r="AV31" s="97"/>
    </row>
    <row r="32" spans="1:48" ht="44.25" customHeight="1" x14ac:dyDescent="0.25">
      <c r="A32" s="56" t="str">
        <f>MID(E32,FIND("(Q",E32)+1,9)</f>
        <v>Q12c.1.2a</v>
      </c>
      <c r="B32" s="44" t="s">
        <v>80</v>
      </c>
      <c r="D32" s="101"/>
      <c r="E32" s="145" t="s">
        <v>130</v>
      </c>
      <c r="F32" s="145"/>
      <c r="G32" s="145"/>
      <c r="H32" s="146"/>
      <c r="I32" s="83"/>
      <c r="J32" s="95"/>
      <c r="K32" s="96"/>
      <c r="L32" s="96"/>
      <c r="M32" s="102"/>
      <c r="N32" s="62"/>
      <c r="O32" s="63"/>
      <c r="P32" s="63"/>
      <c r="Q32" s="63"/>
      <c r="R32" s="63"/>
      <c r="S32" s="63"/>
      <c r="T32" s="63"/>
      <c r="U32" s="63"/>
      <c r="V32" s="63" t="str">
        <f t="shared" si="2"/>
        <v/>
      </c>
      <c r="W32" s="65"/>
      <c r="X32" s="104"/>
      <c r="Y32" s="105"/>
      <c r="Z32" s="105"/>
      <c r="AA32" s="106"/>
      <c r="AB32" s="7"/>
      <c r="AC32" s="7"/>
      <c r="AD32" s="69"/>
      <c r="AE32" s="69"/>
      <c r="AF32" s="70" t="str">
        <f t="shared" si="0"/>
        <v/>
      </c>
      <c r="AG32" s="69"/>
      <c r="AH32" s="69"/>
      <c r="AI32" s="69"/>
      <c r="AJ32" s="69"/>
      <c r="AK32" s="71" t="str">
        <f t="shared" si="1"/>
        <v/>
      </c>
      <c r="AL32" s="69"/>
      <c r="AM32" s="69"/>
      <c r="AN32" s="69"/>
      <c r="AO32" s="69"/>
      <c r="AP32" s="71" t="str">
        <f t="shared" si="3"/>
        <v>.</v>
      </c>
      <c r="AQ32" s="72"/>
      <c r="AS32" s="95"/>
      <c r="AT32" s="96"/>
      <c r="AU32" s="96"/>
      <c r="AV32" s="97"/>
    </row>
    <row r="33" spans="1:48" ht="37.5" customHeight="1" x14ac:dyDescent="0.25">
      <c r="A33" s="56" t="str">
        <f>MID(F33,FIND("(Q",F33)+1,9)</f>
        <v>Q12c.1.2b</v>
      </c>
      <c r="B33" s="44" t="s">
        <v>81</v>
      </c>
      <c r="D33" s="101"/>
      <c r="E33" s="103"/>
      <c r="F33" s="141" t="s">
        <v>131</v>
      </c>
      <c r="G33" s="141"/>
      <c r="H33" s="142"/>
      <c r="I33" s="109" t="s">
        <v>276</v>
      </c>
      <c r="J33" s="95"/>
      <c r="K33" s="96"/>
      <c r="L33" s="96"/>
      <c r="M33" s="102"/>
      <c r="N33" s="62"/>
      <c r="O33" s="63" t="s">
        <v>191</v>
      </c>
      <c r="P33" s="63"/>
      <c r="Q33" s="63"/>
      <c r="R33" s="63"/>
      <c r="S33" s="63"/>
      <c r="T33" s="63"/>
      <c r="U33" s="63"/>
      <c r="V33" s="63" t="str">
        <f t="shared" si="2"/>
        <v/>
      </c>
      <c r="W33" s="65"/>
      <c r="X33" s="104"/>
      <c r="Y33" s="105"/>
      <c r="Z33" s="105"/>
      <c r="AA33" s="106"/>
      <c r="AB33" s="7"/>
      <c r="AC33" s="7"/>
      <c r="AD33" s="69"/>
      <c r="AE33" s="69"/>
      <c r="AF33" s="70" t="str">
        <f t="shared" si="0"/>
        <v/>
      </c>
      <c r="AG33" s="69"/>
      <c r="AH33" s="69"/>
      <c r="AI33" s="69"/>
      <c r="AJ33" s="69"/>
      <c r="AK33" s="71" t="str">
        <f t="shared" si="1"/>
        <v/>
      </c>
      <c r="AL33" s="69"/>
      <c r="AM33" s="69"/>
      <c r="AN33" s="69"/>
      <c r="AO33" s="69"/>
      <c r="AP33" s="71" t="str">
        <f t="shared" si="3"/>
        <v>.</v>
      </c>
      <c r="AQ33" s="72"/>
      <c r="AS33" s="95"/>
      <c r="AT33" s="96"/>
      <c r="AU33" s="96"/>
      <c r="AV33" s="97"/>
    </row>
    <row r="34" spans="1:48" ht="37.5" customHeight="1" x14ac:dyDescent="0.25">
      <c r="A34" s="56" t="str">
        <f>MID(E34,FIND("(Q",E34)+1,9)</f>
        <v>Q12c.1.2c</v>
      </c>
      <c r="B34" s="44" t="s">
        <v>80</v>
      </c>
      <c r="D34" s="101"/>
      <c r="E34" s="145" t="s">
        <v>132</v>
      </c>
      <c r="F34" s="145"/>
      <c r="G34" s="145"/>
      <c r="H34" s="146"/>
      <c r="I34" s="112"/>
      <c r="J34" s="95"/>
      <c r="K34" s="96"/>
      <c r="L34" s="96"/>
      <c r="M34" s="102"/>
      <c r="N34" s="62"/>
      <c r="O34" s="63"/>
      <c r="P34" s="63"/>
      <c r="Q34" s="63"/>
      <c r="R34" s="63"/>
      <c r="S34" s="63"/>
      <c r="T34" s="63"/>
      <c r="U34" s="63"/>
      <c r="V34" s="63" t="str">
        <f t="shared" si="2"/>
        <v/>
      </c>
      <c r="W34" s="65"/>
      <c r="X34" s="104"/>
      <c r="Y34" s="105"/>
      <c r="Z34" s="105"/>
      <c r="AA34" s="106"/>
      <c r="AB34" s="7"/>
      <c r="AC34" s="7"/>
      <c r="AD34" s="69"/>
      <c r="AE34" s="69"/>
      <c r="AF34" s="70" t="str">
        <f t="shared" si="0"/>
        <v/>
      </c>
      <c r="AG34" s="69"/>
      <c r="AH34" s="69"/>
      <c r="AI34" s="69"/>
      <c r="AJ34" s="69"/>
      <c r="AK34" s="71" t="str">
        <f t="shared" si="1"/>
        <v/>
      </c>
      <c r="AL34" s="69"/>
      <c r="AM34" s="69"/>
      <c r="AN34" s="69"/>
      <c r="AO34" s="69"/>
      <c r="AP34" s="71" t="str">
        <f t="shared" si="3"/>
        <v>.</v>
      </c>
      <c r="AQ34" s="72"/>
      <c r="AS34" s="95"/>
      <c r="AT34" s="96"/>
      <c r="AU34" s="96"/>
      <c r="AV34" s="97"/>
    </row>
    <row r="35" spans="1:48" ht="162.75" customHeight="1" x14ac:dyDescent="0.25">
      <c r="A35" s="56" t="str">
        <f>MID(E35,FIND("(Q",E35)+1,8)</f>
        <v>Q12c.1.3</v>
      </c>
      <c r="B35" s="44" t="s">
        <v>81</v>
      </c>
      <c r="D35" s="101"/>
      <c r="E35" s="137" t="s">
        <v>256</v>
      </c>
      <c r="F35" s="137"/>
      <c r="G35" s="137"/>
      <c r="H35" s="138"/>
      <c r="I35" s="83" t="s">
        <v>115</v>
      </c>
      <c r="J35" s="95"/>
      <c r="K35" s="96"/>
      <c r="L35" s="96"/>
      <c r="M35" s="102"/>
      <c r="N35" s="62"/>
      <c r="O35" s="63" t="s">
        <v>191</v>
      </c>
      <c r="P35" s="63"/>
      <c r="Q35" s="63"/>
      <c r="R35" s="63"/>
      <c r="S35" s="63"/>
      <c r="T35" s="63"/>
      <c r="U35" s="63"/>
      <c r="V35" s="63" t="str">
        <f t="shared" si="2"/>
        <v/>
      </c>
      <c r="W35" s="65"/>
      <c r="X35" s="104"/>
      <c r="Y35" s="105"/>
      <c r="Z35" s="105"/>
      <c r="AA35" s="106"/>
      <c r="AB35" s="7"/>
      <c r="AC35" s="7"/>
      <c r="AD35" s="69"/>
      <c r="AE35" s="69"/>
      <c r="AF35" s="70" t="str">
        <f t="shared" si="0"/>
        <v/>
      </c>
      <c r="AG35" s="69"/>
      <c r="AH35" s="69"/>
      <c r="AI35" s="69"/>
      <c r="AJ35" s="69"/>
      <c r="AK35" s="71" t="str">
        <f t="shared" si="1"/>
        <v/>
      </c>
      <c r="AL35" s="69"/>
      <c r="AM35" s="69"/>
      <c r="AN35" s="69"/>
      <c r="AO35" s="69"/>
      <c r="AP35" s="71" t="str">
        <f t="shared" si="3"/>
        <v>.</v>
      </c>
      <c r="AQ35" s="72"/>
      <c r="AS35" s="95"/>
      <c r="AT35" s="96"/>
      <c r="AU35" s="96"/>
      <c r="AV35" s="97"/>
    </row>
    <row r="36" spans="1:48" ht="29.15" customHeight="1" x14ac:dyDescent="0.25">
      <c r="A36" s="56" t="str">
        <f>MID(E36,FIND("(Q",E36)+1,9)</f>
        <v>Q12c.1.3a</v>
      </c>
      <c r="B36" s="44" t="s">
        <v>80</v>
      </c>
      <c r="D36" s="101"/>
      <c r="E36" s="145" t="s">
        <v>133</v>
      </c>
      <c r="F36" s="145"/>
      <c r="G36" s="145"/>
      <c r="H36" s="146"/>
      <c r="I36" s="115"/>
      <c r="J36" s="95"/>
      <c r="K36" s="96"/>
      <c r="L36" s="96"/>
      <c r="M36" s="102"/>
      <c r="N36" s="62"/>
      <c r="O36" s="63"/>
      <c r="P36" s="63"/>
      <c r="Q36" s="63"/>
      <c r="R36" s="63"/>
      <c r="S36" s="63"/>
      <c r="T36" s="63"/>
      <c r="U36" s="63"/>
      <c r="V36" s="63" t="str">
        <f t="shared" si="2"/>
        <v/>
      </c>
      <c r="W36" s="65"/>
      <c r="X36" s="104"/>
      <c r="Y36" s="105"/>
      <c r="Z36" s="105"/>
      <c r="AA36" s="106"/>
      <c r="AB36" s="7"/>
      <c r="AC36" s="7"/>
      <c r="AD36" s="69"/>
      <c r="AE36" s="69"/>
      <c r="AF36" s="70" t="str">
        <f t="shared" si="0"/>
        <v/>
      </c>
      <c r="AG36" s="69"/>
      <c r="AH36" s="69"/>
      <c r="AI36" s="69"/>
      <c r="AJ36" s="69"/>
      <c r="AK36" s="71" t="str">
        <f t="shared" si="1"/>
        <v/>
      </c>
      <c r="AL36" s="69"/>
      <c r="AM36" s="69"/>
      <c r="AN36" s="69"/>
      <c r="AO36" s="69"/>
      <c r="AP36" s="71" t="str">
        <f t="shared" si="3"/>
        <v>.</v>
      </c>
      <c r="AQ36" s="72"/>
      <c r="AS36" s="95"/>
      <c r="AT36" s="96"/>
      <c r="AU36" s="96"/>
      <c r="AV36" s="97"/>
    </row>
    <row r="37" spans="1:48" ht="42.75" customHeight="1" x14ac:dyDescent="0.25">
      <c r="A37" s="56" t="str">
        <f t="shared" ref="A37:A38" si="4">MID(E37,FIND("(Q",E37)+1,9)</f>
        <v>Q12c.1.3b</v>
      </c>
      <c r="B37" s="44" t="s">
        <v>81</v>
      </c>
      <c r="D37" s="101"/>
      <c r="E37" s="137" t="s">
        <v>134</v>
      </c>
      <c r="F37" s="137"/>
      <c r="G37" s="137"/>
      <c r="H37" s="138"/>
      <c r="I37" s="109" t="s">
        <v>275</v>
      </c>
      <c r="J37" s="95"/>
      <c r="K37" s="96"/>
      <c r="L37" s="96"/>
      <c r="M37" s="102"/>
      <c r="N37" s="62"/>
      <c r="O37" s="63" t="s">
        <v>191</v>
      </c>
      <c r="P37" s="63"/>
      <c r="Q37" s="63"/>
      <c r="R37" s="63"/>
      <c r="S37" s="63"/>
      <c r="T37" s="63"/>
      <c r="U37" s="63"/>
      <c r="V37" s="63" t="str">
        <f t="shared" si="2"/>
        <v/>
      </c>
      <c r="W37" s="65"/>
      <c r="X37" s="104"/>
      <c r="Y37" s="105"/>
      <c r="Z37" s="105"/>
      <c r="AA37" s="106"/>
      <c r="AB37" s="7"/>
      <c r="AC37" s="7"/>
      <c r="AD37" s="69"/>
      <c r="AE37" s="69"/>
      <c r="AF37" s="70" t="str">
        <f t="shared" si="0"/>
        <v/>
      </c>
      <c r="AG37" s="69"/>
      <c r="AH37" s="69"/>
      <c r="AI37" s="69"/>
      <c r="AJ37" s="69"/>
      <c r="AK37" s="71" t="str">
        <f t="shared" si="1"/>
        <v/>
      </c>
      <c r="AL37" s="69"/>
      <c r="AM37" s="69"/>
      <c r="AN37" s="69"/>
      <c r="AO37" s="69"/>
      <c r="AP37" s="71" t="str">
        <f t="shared" si="3"/>
        <v>.</v>
      </c>
      <c r="AQ37" s="72"/>
      <c r="AS37" s="95"/>
      <c r="AT37" s="96"/>
      <c r="AU37" s="96"/>
      <c r="AV37" s="97"/>
    </row>
    <row r="38" spans="1:48" ht="29.15" customHeight="1" x14ac:dyDescent="0.25">
      <c r="A38" s="56" t="str">
        <f t="shared" si="4"/>
        <v>Q12c.1.3c</v>
      </c>
      <c r="B38" s="44" t="s">
        <v>80</v>
      </c>
      <c r="D38" s="101"/>
      <c r="E38" s="145" t="s">
        <v>135</v>
      </c>
      <c r="F38" s="145"/>
      <c r="G38" s="145"/>
      <c r="H38" s="146"/>
      <c r="I38" s="115"/>
      <c r="J38" s="95"/>
      <c r="K38" s="96"/>
      <c r="L38" s="96"/>
      <c r="M38" s="102"/>
      <c r="N38" s="62"/>
      <c r="O38" s="63"/>
      <c r="P38" s="63"/>
      <c r="Q38" s="63"/>
      <c r="R38" s="63"/>
      <c r="S38" s="63"/>
      <c r="T38" s="63"/>
      <c r="U38" s="63"/>
      <c r="V38" s="63" t="str">
        <f t="shared" si="2"/>
        <v/>
      </c>
      <c r="W38" s="65"/>
      <c r="X38" s="104"/>
      <c r="Y38" s="105"/>
      <c r="Z38" s="105"/>
      <c r="AA38" s="106"/>
      <c r="AB38" s="7"/>
      <c r="AC38" s="7"/>
      <c r="AD38" s="69"/>
      <c r="AE38" s="69"/>
      <c r="AF38" s="70" t="str">
        <f t="shared" si="0"/>
        <v/>
      </c>
      <c r="AG38" s="69"/>
      <c r="AH38" s="69"/>
      <c r="AI38" s="69"/>
      <c r="AJ38" s="69"/>
      <c r="AK38" s="71" t="str">
        <f t="shared" si="1"/>
        <v/>
      </c>
      <c r="AL38" s="69"/>
      <c r="AM38" s="69"/>
      <c r="AN38" s="69"/>
      <c r="AO38" s="69"/>
      <c r="AP38" s="71" t="str">
        <f t="shared" si="3"/>
        <v>.</v>
      </c>
      <c r="AQ38" s="72"/>
      <c r="AS38" s="95"/>
      <c r="AT38" s="96"/>
      <c r="AU38" s="96"/>
      <c r="AV38" s="97"/>
    </row>
    <row r="39" spans="1:48" ht="127.5" customHeight="1" x14ac:dyDescent="0.25">
      <c r="A39" s="56"/>
      <c r="B39" s="44"/>
      <c r="C39" s="82"/>
      <c r="D39" s="147" t="s">
        <v>108</v>
      </c>
      <c r="E39" s="148"/>
      <c r="F39" s="148"/>
      <c r="G39" s="148"/>
      <c r="H39" s="149"/>
      <c r="I39" s="83" t="s">
        <v>179</v>
      </c>
      <c r="J39" s="84"/>
      <c r="K39" s="85"/>
      <c r="L39" s="85"/>
      <c r="M39" s="86"/>
      <c r="N39" s="87"/>
      <c r="O39" s="88"/>
      <c r="P39" s="89"/>
      <c r="Q39" s="88"/>
      <c r="R39" s="89"/>
      <c r="S39" s="88"/>
      <c r="T39" s="89"/>
      <c r="U39" s="89"/>
      <c r="V39" s="89" t="str">
        <f t="shared" si="2"/>
        <v/>
      </c>
      <c r="W39" s="90"/>
      <c r="X39" s="91"/>
      <c r="Y39" s="92"/>
      <c r="Z39" s="92"/>
      <c r="AA39" s="93"/>
      <c r="AB39" s="9"/>
      <c r="AC39" s="9"/>
      <c r="AD39" s="87"/>
      <c r="AE39" s="87"/>
      <c r="AF39" s="87"/>
      <c r="AG39" s="87"/>
      <c r="AH39" s="87"/>
      <c r="AI39" s="87"/>
      <c r="AJ39" s="87"/>
      <c r="AK39" s="94" t="str">
        <f t="shared" si="1"/>
        <v/>
      </c>
      <c r="AL39" s="87"/>
      <c r="AM39" s="87"/>
      <c r="AN39" s="87"/>
      <c r="AO39" s="87"/>
      <c r="AP39" s="94"/>
      <c r="AQ39" s="90"/>
      <c r="AR39" s="82"/>
      <c r="AS39" s="84"/>
      <c r="AT39" s="96"/>
      <c r="AU39" s="96"/>
      <c r="AV39" s="97"/>
    </row>
    <row r="40" spans="1:48" ht="173.5" customHeight="1" x14ac:dyDescent="0.25">
      <c r="A40" s="56" t="str">
        <f>MID(E40,FIND("(Q",E40)+1,8)</f>
        <v>Q12c.2.1</v>
      </c>
      <c r="B40" s="44" t="s">
        <v>80</v>
      </c>
      <c r="C40" s="82"/>
      <c r="D40" s="135"/>
      <c r="E40" s="137" t="s">
        <v>136</v>
      </c>
      <c r="F40" s="137"/>
      <c r="G40" s="137"/>
      <c r="H40" s="138"/>
      <c r="I40" s="83" t="s">
        <v>272</v>
      </c>
      <c r="J40" s="84"/>
      <c r="K40" s="85"/>
      <c r="L40" s="85"/>
      <c r="M40" s="86"/>
      <c r="N40" s="62"/>
      <c r="O40" s="63" t="s">
        <v>191</v>
      </c>
      <c r="P40" s="63"/>
      <c r="Q40" s="63"/>
      <c r="R40" s="63"/>
      <c r="S40" s="63"/>
      <c r="T40" s="63"/>
      <c r="U40" s="63"/>
      <c r="V40" s="63" t="str">
        <f t="shared" si="2"/>
        <v/>
      </c>
      <c r="W40" s="63"/>
      <c r="X40" s="91"/>
      <c r="Y40" s="92"/>
      <c r="Z40" s="92"/>
      <c r="AA40" s="93"/>
      <c r="AB40" s="7"/>
      <c r="AC40" s="7"/>
      <c r="AD40" s="69"/>
      <c r="AE40" s="69"/>
      <c r="AF40" s="70" t="str">
        <f t="shared" si="0"/>
        <v/>
      </c>
      <c r="AG40" s="69"/>
      <c r="AH40" s="69"/>
      <c r="AI40" s="69"/>
      <c r="AJ40" s="69"/>
      <c r="AK40" s="71" t="str">
        <f t="shared" si="1"/>
        <v/>
      </c>
      <c r="AL40" s="69"/>
      <c r="AM40" s="69"/>
      <c r="AN40" s="69"/>
      <c r="AO40" s="69"/>
      <c r="AP40" s="71" t="str">
        <f t="shared" si="3"/>
        <v>.</v>
      </c>
      <c r="AQ40" s="72"/>
      <c r="AR40" s="82"/>
      <c r="AS40" s="84"/>
      <c r="AT40" s="96"/>
      <c r="AU40" s="96"/>
      <c r="AV40" s="97"/>
    </row>
    <row r="41" spans="1:48" ht="111.75" customHeight="1" x14ac:dyDescent="0.25">
      <c r="A41" s="56" t="str">
        <f>MID(E41,FIND("(Q",E41)+1,8)</f>
        <v>Q12c.2.2</v>
      </c>
      <c r="B41" s="44" t="s">
        <v>81</v>
      </c>
      <c r="D41" s="101"/>
      <c r="E41" s="137" t="s">
        <v>137</v>
      </c>
      <c r="F41" s="137"/>
      <c r="G41" s="137"/>
      <c r="H41" s="138"/>
      <c r="I41" s="83" t="s">
        <v>180</v>
      </c>
      <c r="J41" s="95"/>
      <c r="K41" s="96"/>
      <c r="L41" s="96"/>
      <c r="M41" s="102"/>
      <c r="N41" s="62"/>
      <c r="O41" s="63" t="s">
        <v>191</v>
      </c>
      <c r="P41" s="63"/>
      <c r="Q41" s="63"/>
      <c r="R41" s="63"/>
      <c r="S41" s="63"/>
      <c r="T41" s="63"/>
      <c r="U41" s="63"/>
      <c r="V41" s="63" t="str">
        <f t="shared" si="2"/>
        <v/>
      </c>
      <c r="W41" s="65"/>
      <c r="X41" s="104"/>
      <c r="Y41" s="105"/>
      <c r="Z41" s="105"/>
      <c r="AA41" s="106"/>
      <c r="AB41" s="7"/>
      <c r="AC41" s="7"/>
      <c r="AD41" s="69"/>
      <c r="AE41" s="69"/>
      <c r="AF41" s="70" t="str">
        <f t="shared" si="0"/>
        <v/>
      </c>
      <c r="AG41" s="69"/>
      <c r="AH41" s="69"/>
      <c r="AI41" s="69"/>
      <c r="AJ41" s="69"/>
      <c r="AK41" s="71" t="str">
        <f t="shared" si="1"/>
        <v/>
      </c>
      <c r="AL41" s="69"/>
      <c r="AM41" s="69"/>
      <c r="AN41" s="69"/>
      <c r="AO41" s="69"/>
      <c r="AP41" s="71" t="str">
        <f t="shared" si="3"/>
        <v>.</v>
      </c>
      <c r="AQ41" s="72"/>
      <c r="AS41" s="95"/>
      <c r="AT41" s="96"/>
      <c r="AU41" s="96"/>
      <c r="AV41" s="97"/>
    </row>
    <row r="42" spans="1:48" ht="27.65" customHeight="1" x14ac:dyDescent="0.25">
      <c r="A42" s="56" t="str">
        <f>MID(E42,FIND("(Q",E42)+1,9)</f>
        <v>Q12c.2.2a</v>
      </c>
      <c r="B42" s="44" t="s">
        <v>80</v>
      </c>
      <c r="D42" s="101"/>
      <c r="E42" s="143" t="s">
        <v>138</v>
      </c>
      <c r="F42" s="143"/>
      <c r="G42" s="143"/>
      <c r="H42" s="144"/>
      <c r="I42" s="115"/>
      <c r="J42" s="95"/>
      <c r="K42" s="96"/>
      <c r="L42" s="96"/>
      <c r="M42" s="102"/>
      <c r="N42" s="62"/>
      <c r="O42" s="63"/>
      <c r="P42" s="63"/>
      <c r="Q42" s="63"/>
      <c r="R42" s="63"/>
      <c r="S42" s="63"/>
      <c r="T42" s="63"/>
      <c r="U42" s="63"/>
      <c r="V42" s="63" t="str">
        <f t="shared" si="2"/>
        <v/>
      </c>
      <c r="W42" s="65"/>
      <c r="X42" s="104"/>
      <c r="Y42" s="105"/>
      <c r="Z42" s="105"/>
      <c r="AA42" s="106"/>
      <c r="AB42" s="7"/>
      <c r="AC42" s="7"/>
      <c r="AD42" s="69"/>
      <c r="AE42" s="69"/>
      <c r="AF42" s="70" t="str">
        <f t="shared" si="0"/>
        <v/>
      </c>
      <c r="AG42" s="69"/>
      <c r="AH42" s="69"/>
      <c r="AI42" s="69"/>
      <c r="AJ42" s="69"/>
      <c r="AK42" s="71" t="str">
        <f t="shared" si="1"/>
        <v/>
      </c>
      <c r="AL42" s="69"/>
      <c r="AM42" s="69"/>
      <c r="AN42" s="69"/>
      <c r="AO42" s="69"/>
      <c r="AP42" s="71" t="str">
        <f t="shared" si="3"/>
        <v>.</v>
      </c>
      <c r="AQ42" s="72"/>
      <c r="AS42" s="95"/>
      <c r="AT42" s="96"/>
      <c r="AU42" s="96"/>
      <c r="AV42" s="97"/>
    </row>
    <row r="43" spans="1:48" ht="51.65" customHeight="1" x14ac:dyDescent="0.25">
      <c r="A43" s="56" t="str">
        <f>MID(E43,FIND("(Q",E43)+1,8)</f>
        <v>Q12c.2.3</v>
      </c>
      <c r="B43" s="44" t="s">
        <v>81</v>
      </c>
      <c r="D43" s="101"/>
      <c r="E43" s="141" t="s">
        <v>257</v>
      </c>
      <c r="F43" s="141"/>
      <c r="G43" s="141"/>
      <c r="H43" s="142"/>
      <c r="I43" s="83" t="s">
        <v>58</v>
      </c>
      <c r="J43" s="95"/>
      <c r="K43" s="96"/>
      <c r="L43" s="96"/>
      <c r="M43" s="102"/>
      <c r="N43" s="62"/>
      <c r="O43" s="63" t="s">
        <v>191</v>
      </c>
      <c r="P43" s="63"/>
      <c r="Q43" s="63"/>
      <c r="R43" s="63"/>
      <c r="S43" s="63"/>
      <c r="T43" s="63"/>
      <c r="U43" s="63"/>
      <c r="V43" s="63" t="str">
        <f t="shared" si="2"/>
        <v/>
      </c>
      <c r="W43" s="65"/>
      <c r="X43" s="104"/>
      <c r="Y43" s="105"/>
      <c r="Z43" s="105"/>
      <c r="AA43" s="106"/>
      <c r="AB43" s="7"/>
      <c r="AC43" s="7"/>
      <c r="AD43" s="69"/>
      <c r="AE43" s="69"/>
      <c r="AF43" s="70" t="str">
        <f t="shared" si="0"/>
        <v/>
      </c>
      <c r="AG43" s="69"/>
      <c r="AH43" s="69"/>
      <c r="AI43" s="69"/>
      <c r="AJ43" s="69"/>
      <c r="AK43" s="71" t="str">
        <f t="shared" si="1"/>
        <v/>
      </c>
      <c r="AL43" s="69"/>
      <c r="AM43" s="69"/>
      <c r="AN43" s="69"/>
      <c r="AO43" s="69"/>
      <c r="AP43" s="71" t="str">
        <f t="shared" si="3"/>
        <v>.</v>
      </c>
      <c r="AQ43" s="72"/>
      <c r="AS43" s="95"/>
      <c r="AT43" s="96"/>
      <c r="AU43" s="96"/>
      <c r="AV43" s="97"/>
    </row>
    <row r="44" spans="1:48" ht="28" customHeight="1" x14ac:dyDescent="0.25">
      <c r="A44" s="56" t="str">
        <f>MID(E44,FIND("(Q",E44)+1,9)</f>
        <v>Q12c.2.3a</v>
      </c>
      <c r="B44" s="44" t="s">
        <v>80</v>
      </c>
      <c r="D44" s="101"/>
      <c r="E44" s="145" t="s">
        <v>139</v>
      </c>
      <c r="F44" s="145"/>
      <c r="G44" s="145"/>
      <c r="H44" s="146"/>
      <c r="I44" s="115"/>
      <c r="J44" s="95"/>
      <c r="K44" s="96"/>
      <c r="L44" s="96"/>
      <c r="M44" s="102"/>
      <c r="N44" s="62"/>
      <c r="O44" s="63"/>
      <c r="P44" s="63"/>
      <c r="Q44" s="63"/>
      <c r="R44" s="63"/>
      <c r="S44" s="63"/>
      <c r="T44" s="63"/>
      <c r="U44" s="63"/>
      <c r="V44" s="63" t="str">
        <f t="shared" si="2"/>
        <v/>
      </c>
      <c r="W44" s="65"/>
      <c r="X44" s="104"/>
      <c r="Y44" s="105"/>
      <c r="Z44" s="105"/>
      <c r="AA44" s="106"/>
      <c r="AB44" s="7"/>
      <c r="AC44" s="7"/>
      <c r="AD44" s="69"/>
      <c r="AE44" s="69"/>
      <c r="AF44" s="70" t="str">
        <f t="shared" si="0"/>
        <v/>
      </c>
      <c r="AG44" s="69"/>
      <c r="AH44" s="69"/>
      <c r="AI44" s="69"/>
      <c r="AJ44" s="69"/>
      <c r="AK44" s="71" t="str">
        <f t="shared" si="1"/>
        <v/>
      </c>
      <c r="AL44" s="69"/>
      <c r="AM44" s="69"/>
      <c r="AN44" s="69"/>
      <c r="AO44" s="69"/>
      <c r="AP44" s="71" t="str">
        <f t="shared" si="3"/>
        <v>.</v>
      </c>
      <c r="AQ44" s="72"/>
      <c r="AS44" s="95"/>
      <c r="AT44" s="96"/>
      <c r="AU44" s="96"/>
      <c r="AV44" s="97"/>
    </row>
    <row r="45" spans="1:48" ht="53.25" customHeight="1" x14ac:dyDescent="0.25">
      <c r="A45" s="56" t="str">
        <f>MID(E45,FIND("(Q",E45)+1,8)</f>
        <v>Q12c.2.4</v>
      </c>
      <c r="B45" s="44" t="s">
        <v>81</v>
      </c>
      <c r="D45" s="101"/>
      <c r="E45" s="141" t="s">
        <v>140</v>
      </c>
      <c r="F45" s="141"/>
      <c r="G45" s="141"/>
      <c r="H45" s="142"/>
      <c r="I45" s="109" t="s">
        <v>275</v>
      </c>
      <c r="J45" s="95"/>
      <c r="K45" s="96"/>
      <c r="L45" s="96"/>
      <c r="M45" s="102"/>
      <c r="N45" s="62"/>
      <c r="O45" s="63" t="s">
        <v>191</v>
      </c>
      <c r="P45" s="63"/>
      <c r="Q45" s="63"/>
      <c r="R45" s="63"/>
      <c r="S45" s="63"/>
      <c r="T45" s="63"/>
      <c r="U45" s="63"/>
      <c r="V45" s="63" t="str">
        <f t="shared" si="2"/>
        <v/>
      </c>
      <c r="W45" s="65"/>
      <c r="X45" s="104"/>
      <c r="Y45" s="105"/>
      <c r="Z45" s="105"/>
      <c r="AA45" s="106"/>
      <c r="AB45" s="7"/>
      <c r="AC45" s="7"/>
      <c r="AD45" s="69"/>
      <c r="AE45" s="69"/>
      <c r="AF45" s="70" t="str">
        <f t="shared" si="0"/>
        <v/>
      </c>
      <c r="AG45" s="69"/>
      <c r="AH45" s="69"/>
      <c r="AI45" s="69"/>
      <c r="AJ45" s="69"/>
      <c r="AK45" s="71" t="str">
        <f t="shared" si="1"/>
        <v/>
      </c>
      <c r="AL45" s="69"/>
      <c r="AM45" s="69"/>
      <c r="AN45" s="69"/>
      <c r="AO45" s="69"/>
      <c r="AP45" s="71" t="str">
        <f t="shared" si="3"/>
        <v>.</v>
      </c>
      <c r="AQ45" s="72"/>
      <c r="AS45" s="95"/>
      <c r="AT45" s="96"/>
      <c r="AU45" s="96"/>
      <c r="AV45" s="97"/>
    </row>
    <row r="46" spans="1:48" ht="28" customHeight="1" x14ac:dyDescent="0.25">
      <c r="A46" s="56" t="str">
        <f t="shared" ref="A46" si="5">MID(E46,FIND("(Q",E46)+1,9)</f>
        <v>Q12c.2.4a</v>
      </c>
      <c r="B46" s="44" t="s">
        <v>80</v>
      </c>
      <c r="D46" s="101"/>
      <c r="E46" s="143" t="s">
        <v>141</v>
      </c>
      <c r="F46" s="143"/>
      <c r="G46" s="143"/>
      <c r="H46" s="144"/>
      <c r="I46" s="115"/>
      <c r="J46" s="95"/>
      <c r="K46" s="96"/>
      <c r="L46" s="96"/>
      <c r="M46" s="102"/>
      <c r="N46" s="62"/>
      <c r="O46" s="63"/>
      <c r="P46" s="63"/>
      <c r="Q46" s="63"/>
      <c r="R46" s="63"/>
      <c r="S46" s="63"/>
      <c r="T46" s="63"/>
      <c r="U46" s="63"/>
      <c r="V46" s="63" t="str">
        <f t="shared" si="2"/>
        <v/>
      </c>
      <c r="W46" s="65"/>
      <c r="X46" s="104"/>
      <c r="Y46" s="105"/>
      <c r="Z46" s="105"/>
      <c r="AA46" s="106"/>
      <c r="AB46" s="7"/>
      <c r="AC46" s="7"/>
      <c r="AD46" s="69"/>
      <c r="AE46" s="69"/>
      <c r="AF46" s="70" t="str">
        <f t="shared" si="0"/>
        <v/>
      </c>
      <c r="AG46" s="69"/>
      <c r="AH46" s="69"/>
      <c r="AI46" s="69"/>
      <c r="AJ46" s="69"/>
      <c r="AK46" s="71" t="str">
        <f t="shared" si="1"/>
        <v/>
      </c>
      <c r="AL46" s="69"/>
      <c r="AM46" s="69"/>
      <c r="AN46" s="69"/>
      <c r="AO46" s="69"/>
      <c r="AP46" s="71" t="str">
        <f t="shared" si="3"/>
        <v>.</v>
      </c>
      <c r="AQ46" s="72"/>
      <c r="AS46" s="95"/>
      <c r="AT46" s="96"/>
      <c r="AU46" s="96"/>
      <c r="AV46" s="97"/>
    </row>
    <row r="47" spans="1:48" ht="238" customHeight="1" x14ac:dyDescent="0.25">
      <c r="A47" s="56"/>
      <c r="B47" s="44"/>
      <c r="D47" s="147" t="s">
        <v>109</v>
      </c>
      <c r="E47" s="148"/>
      <c r="F47" s="148"/>
      <c r="G47" s="148"/>
      <c r="H47" s="149"/>
      <c r="I47" s="113" t="s">
        <v>274</v>
      </c>
      <c r="J47" s="84"/>
      <c r="K47" s="85"/>
      <c r="L47" s="85"/>
      <c r="M47" s="86"/>
      <c r="N47" s="87"/>
      <c r="O47" s="88"/>
      <c r="P47" s="89"/>
      <c r="Q47" s="88"/>
      <c r="R47" s="89"/>
      <c r="S47" s="88"/>
      <c r="T47" s="89"/>
      <c r="U47" s="89"/>
      <c r="V47" s="89" t="str">
        <f t="shared" si="2"/>
        <v/>
      </c>
      <c r="W47" s="90"/>
      <c r="X47" s="91"/>
      <c r="Y47" s="92"/>
      <c r="Z47" s="92"/>
      <c r="AA47" s="93"/>
      <c r="AB47" s="9"/>
      <c r="AC47" s="9"/>
      <c r="AD47" s="87"/>
      <c r="AE47" s="87"/>
      <c r="AF47" s="87"/>
      <c r="AG47" s="87"/>
      <c r="AH47" s="87"/>
      <c r="AI47" s="87"/>
      <c r="AJ47" s="87"/>
      <c r="AK47" s="94" t="str">
        <f t="shared" si="1"/>
        <v/>
      </c>
      <c r="AL47" s="87"/>
      <c r="AM47" s="87"/>
      <c r="AN47" s="87"/>
      <c r="AO47" s="87"/>
      <c r="AP47" s="94"/>
      <c r="AQ47" s="90"/>
      <c r="AR47" s="82"/>
      <c r="AS47" s="84"/>
      <c r="AT47" s="85"/>
      <c r="AU47" s="85"/>
      <c r="AV47" s="97"/>
    </row>
    <row r="48" spans="1:48" ht="188.5" customHeight="1" x14ac:dyDescent="0.25">
      <c r="A48" s="56" t="str">
        <f>MID(E48,FIND("(Q",E48)+1,8)</f>
        <v>Q12c.3.1</v>
      </c>
      <c r="B48" s="44" t="s">
        <v>80</v>
      </c>
      <c r="C48" s="82"/>
      <c r="D48" s="135"/>
      <c r="E48" s="137" t="s">
        <v>142</v>
      </c>
      <c r="F48" s="137"/>
      <c r="G48" s="137"/>
      <c r="H48" s="138"/>
      <c r="I48" s="83" t="s">
        <v>273</v>
      </c>
      <c r="J48" s="84"/>
      <c r="K48" s="85"/>
      <c r="L48" s="85"/>
      <c r="M48" s="86"/>
      <c r="N48" s="62"/>
      <c r="O48" s="63" t="s">
        <v>191</v>
      </c>
      <c r="P48" s="63"/>
      <c r="Q48" s="63"/>
      <c r="R48" s="63"/>
      <c r="S48" s="63"/>
      <c r="T48" s="63"/>
      <c r="U48" s="63"/>
      <c r="V48" s="63" t="str">
        <f t="shared" si="2"/>
        <v/>
      </c>
      <c r="W48" s="63"/>
      <c r="X48" s="91"/>
      <c r="Y48" s="92"/>
      <c r="Z48" s="92"/>
      <c r="AA48" s="93"/>
      <c r="AB48" s="7"/>
      <c r="AC48" s="7"/>
      <c r="AD48" s="69"/>
      <c r="AE48" s="69"/>
      <c r="AF48" s="70" t="str">
        <f t="shared" si="0"/>
        <v/>
      </c>
      <c r="AG48" s="69"/>
      <c r="AH48" s="69"/>
      <c r="AI48" s="69"/>
      <c r="AJ48" s="69"/>
      <c r="AK48" s="71" t="str">
        <f t="shared" si="1"/>
        <v/>
      </c>
      <c r="AL48" s="69"/>
      <c r="AM48" s="69"/>
      <c r="AN48" s="69"/>
      <c r="AO48" s="69"/>
      <c r="AP48" s="71" t="str">
        <f t="shared" si="3"/>
        <v>.</v>
      </c>
      <c r="AQ48" s="72"/>
      <c r="AR48" s="82"/>
      <c r="AS48" s="84"/>
      <c r="AT48" s="96"/>
      <c r="AU48" s="96"/>
      <c r="AV48" s="97"/>
    </row>
    <row r="49" spans="1:48" ht="65.25" customHeight="1" x14ac:dyDescent="0.25">
      <c r="A49" s="56" t="str">
        <f>MID(E49,FIND("(Q",E49)+1,8)</f>
        <v>Q12c.3.2</v>
      </c>
      <c r="B49" s="44" t="s">
        <v>81</v>
      </c>
      <c r="D49" s="101"/>
      <c r="E49" s="137" t="s">
        <v>258</v>
      </c>
      <c r="F49" s="137"/>
      <c r="G49" s="137"/>
      <c r="H49" s="138"/>
      <c r="I49" s="116"/>
      <c r="J49" s="95"/>
      <c r="K49" s="96"/>
      <c r="L49" s="96"/>
      <c r="M49" s="102"/>
      <c r="N49" s="62"/>
      <c r="O49" s="63" t="s">
        <v>191</v>
      </c>
      <c r="P49" s="63"/>
      <c r="Q49" s="63"/>
      <c r="R49" s="63"/>
      <c r="S49" s="63"/>
      <c r="T49" s="63"/>
      <c r="U49" s="63"/>
      <c r="V49" s="63" t="str">
        <f t="shared" si="2"/>
        <v/>
      </c>
      <c r="W49" s="65"/>
      <c r="X49" s="104"/>
      <c r="Y49" s="105"/>
      <c r="Z49" s="105"/>
      <c r="AA49" s="106"/>
      <c r="AB49" s="7"/>
      <c r="AC49" s="7"/>
      <c r="AD49" s="69"/>
      <c r="AE49" s="69"/>
      <c r="AF49" s="70" t="str">
        <f t="shared" si="0"/>
        <v/>
      </c>
      <c r="AG49" s="69"/>
      <c r="AH49" s="69"/>
      <c r="AI49" s="69"/>
      <c r="AJ49" s="69"/>
      <c r="AK49" s="71" t="str">
        <f t="shared" si="1"/>
        <v/>
      </c>
      <c r="AL49" s="69"/>
      <c r="AM49" s="69"/>
      <c r="AN49" s="69"/>
      <c r="AO49" s="69"/>
      <c r="AP49" s="71" t="str">
        <f t="shared" si="3"/>
        <v>.</v>
      </c>
      <c r="AQ49" s="72"/>
      <c r="AS49" s="95"/>
      <c r="AT49" s="96"/>
      <c r="AU49" s="96"/>
      <c r="AV49" s="97"/>
    </row>
    <row r="50" spans="1:48" ht="28.5" customHeight="1" x14ac:dyDescent="0.25">
      <c r="A50" s="56" t="str">
        <f>MID(E50,FIND("(Q",E50)+1,9)</f>
        <v>Q12c.3.2a</v>
      </c>
      <c r="B50" s="44" t="s">
        <v>80</v>
      </c>
      <c r="D50" s="101"/>
      <c r="E50" s="143" t="s">
        <v>143</v>
      </c>
      <c r="F50" s="143"/>
      <c r="G50" s="143"/>
      <c r="H50" s="144"/>
      <c r="I50" s="115"/>
      <c r="J50" s="95"/>
      <c r="K50" s="96"/>
      <c r="L50" s="96"/>
      <c r="M50" s="102"/>
      <c r="N50" s="62"/>
      <c r="O50" s="63"/>
      <c r="P50" s="63"/>
      <c r="Q50" s="63"/>
      <c r="R50" s="63"/>
      <c r="S50" s="63"/>
      <c r="T50" s="63"/>
      <c r="U50" s="63"/>
      <c r="V50" s="63" t="str">
        <f t="shared" si="2"/>
        <v/>
      </c>
      <c r="W50" s="65"/>
      <c r="X50" s="104"/>
      <c r="Y50" s="105"/>
      <c r="Z50" s="105"/>
      <c r="AA50" s="106"/>
      <c r="AB50" s="7"/>
      <c r="AC50" s="7"/>
      <c r="AD50" s="69"/>
      <c r="AE50" s="69"/>
      <c r="AF50" s="70" t="str">
        <f t="shared" si="0"/>
        <v/>
      </c>
      <c r="AG50" s="69"/>
      <c r="AH50" s="69"/>
      <c r="AI50" s="69"/>
      <c r="AJ50" s="69"/>
      <c r="AK50" s="71" t="str">
        <f t="shared" si="1"/>
        <v/>
      </c>
      <c r="AL50" s="69"/>
      <c r="AM50" s="69"/>
      <c r="AN50" s="69"/>
      <c r="AO50" s="69"/>
      <c r="AP50" s="71" t="str">
        <f t="shared" si="3"/>
        <v>.</v>
      </c>
      <c r="AQ50" s="72"/>
      <c r="AS50" s="95"/>
      <c r="AT50" s="96"/>
      <c r="AU50" s="96"/>
      <c r="AV50" s="97"/>
    </row>
    <row r="51" spans="1:48" ht="69" customHeight="1" x14ac:dyDescent="0.25">
      <c r="A51" s="56" t="str">
        <f>MID(E51,FIND("(Q",E51)+1,8)</f>
        <v>Q12c.3.3</v>
      </c>
      <c r="B51" s="44" t="s">
        <v>81</v>
      </c>
      <c r="D51" s="101"/>
      <c r="E51" s="137" t="s">
        <v>144</v>
      </c>
      <c r="F51" s="137"/>
      <c r="G51" s="137"/>
      <c r="H51" s="138"/>
      <c r="I51" s="83" t="s">
        <v>59</v>
      </c>
      <c r="J51" s="95"/>
      <c r="K51" s="96"/>
      <c r="L51" s="96"/>
      <c r="M51" s="102"/>
      <c r="N51" s="62"/>
      <c r="O51" s="63" t="s">
        <v>191</v>
      </c>
      <c r="P51" s="63"/>
      <c r="Q51" s="63"/>
      <c r="R51" s="63"/>
      <c r="S51" s="63"/>
      <c r="T51" s="63"/>
      <c r="U51" s="63"/>
      <c r="V51" s="63" t="str">
        <f t="shared" si="2"/>
        <v/>
      </c>
      <c r="W51" s="65"/>
      <c r="X51" s="104"/>
      <c r="Y51" s="105"/>
      <c r="Z51" s="105"/>
      <c r="AA51" s="106"/>
      <c r="AB51" s="7"/>
      <c r="AC51" s="7"/>
      <c r="AD51" s="69"/>
      <c r="AE51" s="69"/>
      <c r="AF51" s="70" t="str">
        <f t="shared" si="0"/>
        <v/>
      </c>
      <c r="AG51" s="69"/>
      <c r="AH51" s="69"/>
      <c r="AI51" s="69"/>
      <c r="AJ51" s="69"/>
      <c r="AK51" s="71" t="str">
        <f t="shared" si="1"/>
        <v/>
      </c>
      <c r="AL51" s="69"/>
      <c r="AM51" s="69"/>
      <c r="AN51" s="69"/>
      <c r="AO51" s="69"/>
      <c r="AP51" s="71" t="str">
        <f t="shared" si="3"/>
        <v>.</v>
      </c>
      <c r="AQ51" s="72"/>
      <c r="AS51" s="95"/>
      <c r="AT51" s="96"/>
      <c r="AU51" s="96"/>
      <c r="AV51" s="97"/>
    </row>
    <row r="52" spans="1:48" ht="51.65" customHeight="1" x14ac:dyDescent="0.25">
      <c r="A52" s="56" t="str">
        <f>MID(F52,FIND("(Q",F52)+1,9)</f>
        <v>Q12c.3.3a</v>
      </c>
      <c r="B52" s="44" t="s">
        <v>81</v>
      </c>
      <c r="D52" s="101"/>
      <c r="E52" s="103"/>
      <c r="F52" s="137" t="s">
        <v>145</v>
      </c>
      <c r="G52" s="137"/>
      <c r="H52" s="138"/>
      <c r="I52" s="115"/>
      <c r="J52" s="95"/>
      <c r="K52" s="96"/>
      <c r="L52" s="96"/>
      <c r="M52" s="102"/>
      <c r="N52" s="62"/>
      <c r="O52" s="63" t="s">
        <v>191</v>
      </c>
      <c r="P52" s="63"/>
      <c r="Q52" s="63"/>
      <c r="R52" s="63"/>
      <c r="S52" s="63"/>
      <c r="T52" s="63"/>
      <c r="U52" s="63"/>
      <c r="V52" s="63" t="str">
        <f t="shared" si="2"/>
        <v/>
      </c>
      <c r="W52" s="65"/>
      <c r="X52" s="104"/>
      <c r="Y52" s="105"/>
      <c r="Z52" s="105"/>
      <c r="AA52" s="106"/>
      <c r="AB52" s="7"/>
      <c r="AC52" s="7"/>
      <c r="AD52" s="69"/>
      <c r="AE52" s="69"/>
      <c r="AF52" s="70" t="str">
        <f t="shared" si="0"/>
        <v/>
      </c>
      <c r="AG52" s="69"/>
      <c r="AH52" s="69"/>
      <c r="AI52" s="69"/>
      <c r="AJ52" s="69"/>
      <c r="AK52" s="71" t="str">
        <f t="shared" si="1"/>
        <v/>
      </c>
      <c r="AL52" s="69"/>
      <c r="AM52" s="69"/>
      <c r="AN52" s="69"/>
      <c r="AO52" s="69"/>
      <c r="AP52" s="71" t="str">
        <f t="shared" si="3"/>
        <v>.</v>
      </c>
      <c r="AQ52" s="72"/>
      <c r="AS52" s="95"/>
      <c r="AT52" s="96"/>
      <c r="AU52" s="96"/>
      <c r="AV52" s="97"/>
    </row>
    <row r="53" spans="1:48" ht="43.5" customHeight="1" x14ac:dyDescent="0.25">
      <c r="A53" s="56" t="str">
        <f t="shared" ref="A53:A55" si="6">MID(F53,FIND("(Q",F53)+1,9)</f>
        <v>Q12c.3.3b</v>
      </c>
      <c r="B53" s="44" t="s">
        <v>81</v>
      </c>
      <c r="D53" s="101"/>
      <c r="E53" s="103"/>
      <c r="F53" s="137" t="s">
        <v>146</v>
      </c>
      <c r="G53" s="137"/>
      <c r="H53" s="138"/>
      <c r="I53" s="115"/>
      <c r="J53" s="95"/>
      <c r="K53" s="96"/>
      <c r="L53" s="96"/>
      <c r="M53" s="102"/>
      <c r="N53" s="62"/>
      <c r="O53" s="63" t="s">
        <v>191</v>
      </c>
      <c r="P53" s="63"/>
      <c r="Q53" s="63"/>
      <c r="R53" s="63"/>
      <c r="S53" s="63"/>
      <c r="T53" s="63"/>
      <c r="U53" s="63"/>
      <c r="V53" s="63" t="str">
        <f t="shared" si="2"/>
        <v/>
      </c>
      <c r="W53" s="65"/>
      <c r="X53" s="104"/>
      <c r="Y53" s="105"/>
      <c r="Z53" s="105"/>
      <c r="AA53" s="106"/>
      <c r="AB53" s="7"/>
      <c r="AC53" s="7"/>
      <c r="AD53" s="69"/>
      <c r="AE53" s="69"/>
      <c r="AF53" s="70" t="str">
        <f t="shared" si="0"/>
        <v/>
      </c>
      <c r="AG53" s="69"/>
      <c r="AH53" s="69"/>
      <c r="AI53" s="69"/>
      <c r="AJ53" s="69"/>
      <c r="AK53" s="71" t="str">
        <f t="shared" si="1"/>
        <v/>
      </c>
      <c r="AL53" s="69"/>
      <c r="AM53" s="69"/>
      <c r="AN53" s="69"/>
      <c r="AO53" s="69"/>
      <c r="AP53" s="71" t="str">
        <f t="shared" si="3"/>
        <v>.</v>
      </c>
      <c r="AQ53" s="72"/>
      <c r="AS53" s="95"/>
      <c r="AT53" s="96"/>
      <c r="AU53" s="96"/>
      <c r="AV53" s="97"/>
    </row>
    <row r="54" spans="1:48" ht="87" customHeight="1" x14ac:dyDescent="0.25">
      <c r="A54" s="56" t="str">
        <f t="shared" si="6"/>
        <v>Q12c.3.3c</v>
      </c>
      <c r="B54" s="44" t="s">
        <v>81</v>
      </c>
      <c r="D54" s="101"/>
      <c r="E54" s="103"/>
      <c r="F54" s="137" t="s">
        <v>147</v>
      </c>
      <c r="G54" s="137"/>
      <c r="H54" s="138"/>
      <c r="I54" s="83" t="s">
        <v>60</v>
      </c>
      <c r="J54" s="95"/>
      <c r="K54" s="96"/>
      <c r="L54" s="96"/>
      <c r="M54" s="102"/>
      <c r="N54" s="62"/>
      <c r="O54" s="63" t="s">
        <v>191</v>
      </c>
      <c r="P54" s="63"/>
      <c r="Q54" s="63"/>
      <c r="R54" s="63"/>
      <c r="S54" s="63"/>
      <c r="T54" s="63"/>
      <c r="U54" s="63"/>
      <c r="V54" s="63" t="str">
        <f t="shared" si="2"/>
        <v/>
      </c>
      <c r="W54" s="65"/>
      <c r="X54" s="104"/>
      <c r="Y54" s="105"/>
      <c r="Z54" s="105"/>
      <c r="AA54" s="106"/>
      <c r="AB54" s="7"/>
      <c r="AC54" s="7"/>
      <c r="AD54" s="69"/>
      <c r="AE54" s="69"/>
      <c r="AF54" s="70" t="str">
        <f t="shared" si="0"/>
        <v/>
      </c>
      <c r="AG54" s="69"/>
      <c r="AH54" s="69"/>
      <c r="AI54" s="69"/>
      <c r="AJ54" s="69"/>
      <c r="AK54" s="71" t="str">
        <f t="shared" si="1"/>
        <v/>
      </c>
      <c r="AL54" s="69"/>
      <c r="AM54" s="69"/>
      <c r="AN54" s="69"/>
      <c r="AO54" s="69"/>
      <c r="AP54" s="71" t="str">
        <f t="shared" si="3"/>
        <v>.</v>
      </c>
      <c r="AQ54" s="72"/>
      <c r="AS54" s="95"/>
      <c r="AT54" s="96"/>
      <c r="AU54" s="96"/>
      <c r="AV54" s="97"/>
    </row>
    <row r="55" spans="1:48" ht="40.5" customHeight="1" x14ac:dyDescent="0.25">
      <c r="A55" s="56" t="str">
        <f t="shared" si="6"/>
        <v>Q12c.3.3d</v>
      </c>
      <c r="B55" s="44" t="s">
        <v>81</v>
      </c>
      <c r="D55" s="101"/>
      <c r="E55" s="103"/>
      <c r="F55" s="137" t="s">
        <v>148</v>
      </c>
      <c r="G55" s="137"/>
      <c r="H55" s="138"/>
      <c r="I55" s="115"/>
      <c r="J55" s="95"/>
      <c r="K55" s="96"/>
      <c r="L55" s="96"/>
      <c r="M55" s="102"/>
      <c r="N55" s="62"/>
      <c r="O55" s="63" t="s">
        <v>191</v>
      </c>
      <c r="P55" s="63"/>
      <c r="Q55" s="63"/>
      <c r="R55" s="63"/>
      <c r="S55" s="63"/>
      <c r="T55" s="63"/>
      <c r="U55" s="63"/>
      <c r="V55" s="63" t="str">
        <f t="shared" si="2"/>
        <v/>
      </c>
      <c r="W55" s="65"/>
      <c r="X55" s="104"/>
      <c r="Y55" s="105"/>
      <c r="Z55" s="105"/>
      <c r="AA55" s="106"/>
      <c r="AB55" s="7"/>
      <c r="AC55" s="7"/>
      <c r="AD55" s="69"/>
      <c r="AE55" s="69"/>
      <c r="AF55" s="70" t="str">
        <f t="shared" si="0"/>
        <v/>
      </c>
      <c r="AG55" s="69"/>
      <c r="AH55" s="69"/>
      <c r="AI55" s="69"/>
      <c r="AJ55" s="69"/>
      <c r="AK55" s="71" t="str">
        <f t="shared" si="1"/>
        <v/>
      </c>
      <c r="AL55" s="69"/>
      <c r="AM55" s="69"/>
      <c r="AN55" s="69"/>
      <c r="AO55" s="69"/>
      <c r="AP55" s="71" t="str">
        <f t="shared" si="3"/>
        <v>.</v>
      </c>
      <c r="AQ55" s="72"/>
      <c r="AS55" s="95"/>
      <c r="AT55" s="96"/>
      <c r="AU55" s="96"/>
      <c r="AV55" s="97"/>
    </row>
    <row r="56" spans="1:48" ht="44.25" customHeight="1" x14ac:dyDescent="0.25">
      <c r="A56" s="56" t="str">
        <f>MID(E56,FIND("(Q",E56)+1,9)</f>
        <v>Q12c.3.3e</v>
      </c>
      <c r="B56" s="44" t="s">
        <v>80</v>
      </c>
      <c r="D56" s="101"/>
      <c r="E56" s="143" t="s">
        <v>149</v>
      </c>
      <c r="F56" s="143"/>
      <c r="G56" s="143"/>
      <c r="H56" s="144"/>
      <c r="I56" s="115"/>
      <c r="J56" s="95"/>
      <c r="K56" s="96"/>
      <c r="L56" s="96"/>
      <c r="M56" s="102"/>
      <c r="N56" s="62"/>
      <c r="O56" s="63"/>
      <c r="P56" s="63"/>
      <c r="Q56" s="63"/>
      <c r="R56" s="63"/>
      <c r="S56" s="63"/>
      <c r="T56" s="63"/>
      <c r="U56" s="63"/>
      <c r="V56" s="63" t="str">
        <f t="shared" si="2"/>
        <v/>
      </c>
      <c r="W56" s="65"/>
      <c r="X56" s="104"/>
      <c r="Y56" s="105"/>
      <c r="Z56" s="105"/>
      <c r="AA56" s="106"/>
      <c r="AB56" s="7"/>
      <c r="AC56" s="7"/>
      <c r="AD56" s="69"/>
      <c r="AE56" s="69"/>
      <c r="AF56" s="70" t="str">
        <f t="shared" si="0"/>
        <v/>
      </c>
      <c r="AG56" s="69"/>
      <c r="AH56" s="69"/>
      <c r="AI56" s="69"/>
      <c r="AJ56" s="69"/>
      <c r="AK56" s="71" t="str">
        <f t="shared" si="1"/>
        <v/>
      </c>
      <c r="AL56" s="69"/>
      <c r="AM56" s="69"/>
      <c r="AN56" s="69"/>
      <c r="AO56" s="69"/>
      <c r="AP56" s="71" t="str">
        <f t="shared" si="3"/>
        <v>.</v>
      </c>
      <c r="AQ56" s="72"/>
      <c r="AS56" s="95"/>
      <c r="AT56" s="96"/>
      <c r="AU56" s="96"/>
      <c r="AV56" s="97"/>
    </row>
    <row r="57" spans="1:48" ht="57" customHeight="1" x14ac:dyDescent="0.25">
      <c r="A57" s="56" t="str">
        <f>MID(E57,FIND("(Q",E57)+1,8)</f>
        <v>Q12c.3.4</v>
      </c>
      <c r="B57" s="44" t="s">
        <v>81</v>
      </c>
      <c r="D57" s="101"/>
      <c r="E57" s="137" t="s">
        <v>150</v>
      </c>
      <c r="F57" s="137"/>
      <c r="G57" s="137"/>
      <c r="H57" s="138"/>
      <c r="I57" s="83" t="s">
        <v>61</v>
      </c>
      <c r="J57" s="95"/>
      <c r="K57" s="96"/>
      <c r="L57" s="96"/>
      <c r="M57" s="102"/>
      <c r="N57" s="62"/>
      <c r="O57" s="63" t="s">
        <v>191</v>
      </c>
      <c r="P57" s="63"/>
      <c r="Q57" s="63"/>
      <c r="R57" s="63"/>
      <c r="S57" s="63"/>
      <c r="T57" s="63"/>
      <c r="U57" s="63"/>
      <c r="V57" s="63" t="str">
        <f t="shared" si="2"/>
        <v/>
      </c>
      <c r="W57" s="65"/>
      <c r="X57" s="104"/>
      <c r="Y57" s="105"/>
      <c r="Z57" s="105"/>
      <c r="AA57" s="106"/>
      <c r="AB57" s="7"/>
      <c r="AC57" s="7"/>
      <c r="AD57" s="69"/>
      <c r="AE57" s="69"/>
      <c r="AF57" s="70" t="str">
        <f t="shared" si="0"/>
        <v/>
      </c>
      <c r="AG57" s="69"/>
      <c r="AH57" s="69"/>
      <c r="AI57" s="69"/>
      <c r="AJ57" s="69"/>
      <c r="AK57" s="71" t="str">
        <f t="shared" si="1"/>
        <v/>
      </c>
      <c r="AL57" s="69"/>
      <c r="AM57" s="69"/>
      <c r="AN57" s="69"/>
      <c r="AO57" s="69"/>
      <c r="AP57" s="71" t="str">
        <f t="shared" si="3"/>
        <v>.</v>
      </c>
      <c r="AQ57" s="72"/>
      <c r="AS57" s="95"/>
      <c r="AT57" s="96"/>
      <c r="AU57" s="96"/>
      <c r="AV57" s="97"/>
    </row>
    <row r="58" spans="1:48" ht="35.15" customHeight="1" x14ac:dyDescent="0.25">
      <c r="A58" s="56" t="str">
        <f>MID(F58,FIND("(Q",F58)+1,9)</f>
        <v>Q12c.3.4a</v>
      </c>
      <c r="B58" s="44" t="s">
        <v>81</v>
      </c>
      <c r="D58" s="101"/>
      <c r="E58" s="103"/>
      <c r="F58" s="137" t="s">
        <v>151</v>
      </c>
      <c r="G58" s="137"/>
      <c r="H58" s="138"/>
      <c r="I58" s="115"/>
      <c r="J58" s="95"/>
      <c r="K58" s="96"/>
      <c r="L58" s="96"/>
      <c r="M58" s="102"/>
      <c r="N58" s="62"/>
      <c r="O58" s="63" t="s">
        <v>191</v>
      </c>
      <c r="P58" s="63"/>
      <c r="Q58" s="63"/>
      <c r="R58" s="63"/>
      <c r="S58" s="63"/>
      <c r="T58" s="63"/>
      <c r="U58" s="63"/>
      <c r="V58" s="63" t="str">
        <f t="shared" si="2"/>
        <v/>
      </c>
      <c r="W58" s="65"/>
      <c r="X58" s="104"/>
      <c r="Y58" s="105"/>
      <c r="Z58" s="105"/>
      <c r="AA58" s="106"/>
      <c r="AB58" s="7"/>
      <c r="AC58" s="7"/>
      <c r="AD58" s="69"/>
      <c r="AE58" s="69"/>
      <c r="AF58" s="70" t="str">
        <f t="shared" si="0"/>
        <v/>
      </c>
      <c r="AG58" s="69"/>
      <c r="AH58" s="69"/>
      <c r="AI58" s="69"/>
      <c r="AJ58" s="69"/>
      <c r="AK58" s="71" t="str">
        <f t="shared" si="1"/>
        <v/>
      </c>
      <c r="AL58" s="69"/>
      <c r="AM58" s="69"/>
      <c r="AN58" s="69"/>
      <c r="AO58" s="69"/>
      <c r="AP58" s="71" t="str">
        <f t="shared" si="3"/>
        <v>.</v>
      </c>
      <c r="AQ58" s="72"/>
      <c r="AS58" s="95"/>
      <c r="AT58" s="96"/>
      <c r="AU58" s="96"/>
      <c r="AV58" s="97"/>
    </row>
    <row r="59" spans="1:48" ht="46.5" customHeight="1" x14ac:dyDescent="0.25">
      <c r="A59" s="56" t="str">
        <f t="shared" ref="A59:A61" si="7">MID(F59,FIND("(Q",F59)+1,9)</f>
        <v>Q12c.3.4b</v>
      </c>
      <c r="B59" s="44" t="s">
        <v>81</v>
      </c>
      <c r="D59" s="101"/>
      <c r="E59" s="103"/>
      <c r="F59" s="137" t="s">
        <v>152</v>
      </c>
      <c r="G59" s="137"/>
      <c r="H59" s="138"/>
      <c r="I59" s="115"/>
      <c r="J59" s="95"/>
      <c r="K59" s="96"/>
      <c r="L59" s="96"/>
      <c r="M59" s="102"/>
      <c r="N59" s="62"/>
      <c r="O59" s="63" t="s">
        <v>191</v>
      </c>
      <c r="P59" s="63"/>
      <c r="Q59" s="63"/>
      <c r="R59" s="63"/>
      <c r="S59" s="63"/>
      <c r="T59" s="63"/>
      <c r="U59" s="63"/>
      <c r="V59" s="63" t="str">
        <f t="shared" si="2"/>
        <v/>
      </c>
      <c r="W59" s="65"/>
      <c r="X59" s="104"/>
      <c r="Y59" s="105"/>
      <c r="Z59" s="105"/>
      <c r="AA59" s="106"/>
      <c r="AB59" s="7"/>
      <c r="AC59" s="7"/>
      <c r="AD59" s="69"/>
      <c r="AE59" s="69"/>
      <c r="AF59" s="70" t="str">
        <f t="shared" si="0"/>
        <v/>
      </c>
      <c r="AG59" s="69"/>
      <c r="AH59" s="69"/>
      <c r="AI59" s="69"/>
      <c r="AJ59" s="69"/>
      <c r="AK59" s="71" t="str">
        <f t="shared" si="1"/>
        <v/>
      </c>
      <c r="AL59" s="69"/>
      <c r="AM59" s="69"/>
      <c r="AN59" s="69"/>
      <c r="AO59" s="69"/>
      <c r="AP59" s="71" t="str">
        <f t="shared" si="3"/>
        <v>.</v>
      </c>
      <c r="AQ59" s="72"/>
      <c r="AS59" s="95"/>
      <c r="AT59" s="96"/>
      <c r="AU59" s="96"/>
      <c r="AV59" s="97"/>
    </row>
    <row r="60" spans="1:48" ht="98.15" customHeight="1" x14ac:dyDescent="0.25">
      <c r="A60" s="56" t="str">
        <f t="shared" si="7"/>
        <v>Q12c.3.4c</v>
      </c>
      <c r="B60" s="44" t="s">
        <v>81</v>
      </c>
      <c r="D60" s="101"/>
      <c r="E60" s="103"/>
      <c r="F60" s="137" t="s">
        <v>153</v>
      </c>
      <c r="G60" s="137"/>
      <c r="H60" s="138"/>
      <c r="I60" s="83" t="s">
        <v>60</v>
      </c>
      <c r="J60" s="95"/>
      <c r="K60" s="96"/>
      <c r="L60" s="96"/>
      <c r="M60" s="102"/>
      <c r="N60" s="62"/>
      <c r="O60" s="63" t="s">
        <v>191</v>
      </c>
      <c r="P60" s="63"/>
      <c r="Q60" s="63"/>
      <c r="R60" s="63"/>
      <c r="S60" s="63"/>
      <c r="T60" s="63"/>
      <c r="U60" s="63"/>
      <c r="V60" s="63" t="str">
        <f t="shared" si="2"/>
        <v/>
      </c>
      <c r="W60" s="65"/>
      <c r="X60" s="104"/>
      <c r="Y60" s="105"/>
      <c r="Z60" s="105"/>
      <c r="AA60" s="106"/>
      <c r="AB60" s="7"/>
      <c r="AC60" s="7"/>
      <c r="AD60" s="69"/>
      <c r="AE60" s="69"/>
      <c r="AF60" s="70" t="str">
        <f t="shared" si="0"/>
        <v/>
      </c>
      <c r="AG60" s="69"/>
      <c r="AH60" s="69"/>
      <c r="AI60" s="69"/>
      <c r="AJ60" s="69"/>
      <c r="AK60" s="71" t="str">
        <f t="shared" si="1"/>
        <v/>
      </c>
      <c r="AL60" s="69"/>
      <c r="AM60" s="69"/>
      <c r="AN60" s="69"/>
      <c r="AO60" s="69"/>
      <c r="AP60" s="71" t="str">
        <f t="shared" si="3"/>
        <v>.</v>
      </c>
      <c r="AQ60" s="72"/>
      <c r="AS60" s="95"/>
      <c r="AT60" s="96"/>
      <c r="AU60" s="96"/>
      <c r="AV60" s="97"/>
    </row>
    <row r="61" spans="1:48" ht="36.75" customHeight="1" x14ac:dyDescent="0.25">
      <c r="A61" s="56" t="str">
        <f t="shared" si="7"/>
        <v>Q12c.3.4d</v>
      </c>
      <c r="B61" s="44" t="s">
        <v>81</v>
      </c>
      <c r="D61" s="101"/>
      <c r="E61" s="103"/>
      <c r="F61" s="137" t="s">
        <v>154</v>
      </c>
      <c r="G61" s="137"/>
      <c r="H61" s="138"/>
      <c r="I61" s="115"/>
      <c r="J61" s="95"/>
      <c r="K61" s="96"/>
      <c r="L61" s="96"/>
      <c r="M61" s="102"/>
      <c r="N61" s="62"/>
      <c r="O61" s="63" t="s">
        <v>191</v>
      </c>
      <c r="P61" s="63"/>
      <c r="Q61" s="63"/>
      <c r="R61" s="63"/>
      <c r="S61" s="63"/>
      <c r="T61" s="63"/>
      <c r="U61" s="63"/>
      <c r="V61" s="63" t="str">
        <f t="shared" si="2"/>
        <v/>
      </c>
      <c r="W61" s="65"/>
      <c r="X61" s="104"/>
      <c r="Y61" s="105"/>
      <c r="Z61" s="105"/>
      <c r="AA61" s="106"/>
      <c r="AB61" s="7"/>
      <c r="AC61" s="7"/>
      <c r="AD61" s="69"/>
      <c r="AE61" s="69"/>
      <c r="AF61" s="70" t="str">
        <f t="shared" si="0"/>
        <v/>
      </c>
      <c r="AG61" s="70"/>
      <c r="AH61" s="69"/>
      <c r="AI61" s="69"/>
      <c r="AJ61" s="69"/>
      <c r="AK61" s="71" t="str">
        <f t="shared" si="1"/>
        <v/>
      </c>
      <c r="AL61" s="69"/>
      <c r="AM61" s="69"/>
      <c r="AN61" s="69"/>
      <c r="AO61" s="69"/>
      <c r="AP61" s="71" t="str">
        <f t="shared" si="3"/>
        <v>.</v>
      </c>
      <c r="AQ61" s="72"/>
      <c r="AS61" s="95"/>
      <c r="AT61" s="96"/>
      <c r="AU61" s="96"/>
      <c r="AV61" s="97"/>
    </row>
    <row r="62" spans="1:48" ht="45.75" customHeight="1" x14ac:dyDescent="0.25">
      <c r="A62" s="56" t="str">
        <f>MID(E62,FIND("(Q",E62)+1,9)</f>
        <v>Q12c.3.4e</v>
      </c>
      <c r="B62" s="44" t="s">
        <v>80</v>
      </c>
      <c r="D62" s="101"/>
      <c r="E62" s="143" t="s">
        <v>155</v>
      </c>
      <c r="F62" s="143"/>
      <c r="G62" s="143"/>
      <c r="H62" s="144"/>
      <c r="I62" s="115"/>
      <c r="J62" s="95"/>
      <c r="K62" s="96"/>
      <c r="L62" s="96"/>
      <c r="M62" s="102"/>
      <c r="N62" s="62"/>
      <c r="O62" s="62"/>
      <c r="P62" s="63"/>
      <c r="Q62" s="63"/>
      <c r="R62" s="63"/>
      <c r="S62" s="62"/>
      <c r="T62" s="63"/>
      <c r="U62" s="63"/>
      <c r="V62" s="63" t="str">
        <f t="shared" si="2"/>
        <v/>
      </c>
      <c r="W62" s="65"/>
      <c r="X62" s="104"/>
      <c r="Y62" s="105"/>
      <c r="Z62" s="105"/>
      <c r="AA62" s="106"/>
      <c r="AB62" s="7"/>
      <c r="AC62" s="14"/>
      <c r="AD62" s="70"/>
      <c r="AE62" s="70"/>
      <c r="AF62" s="70" t="str">
        <f t="shared" si="0"/>
        <v/>
      </c>
      <c r="AG62" s="70"/>
      <c r="AH62" s="70"/>
      <c r="AI62" s="70"/>
      <c r="AJ62" s="70"/>
      <c r="AK62" s="71" t="str">
        <f t="shared" si="1"/>
        <v/>
      </c>
      <c r="AL62" s="69"/>
      <c r="AM62" s="69"/>
      <c r="AN62" s="69"/>
      <c r="AO62" s="70"/>
      <c r="AP62" s="71" t="str">
        <f t="shared" si="3"/>
        <v>.</v>
      </c>
      <c r="AQ62" s="100"/>
      <c r="AS62" s="95"/>
      <c r="AT62" s="96"/>
      <c r="AU62" s="96"/>
      <c r="AV62" s="97"/>
    </row>
    <row r="63" spans="1:48" ht="45.75" customHeight="1" x14ac:dyDescent="0.25">
      <c r="A63" s="56" t="str">
        <f>MID(E63,FIND("(Q",E63)+1,8)</f>
        <v>Q12c.3.5</v>
      </c>
      <c r="B63" s="44" t="s">
        <v>81</v>
      </c>
      <c r="D63" s="101"/>
      <c r="E63" s="137" t="s">
        <v>156</v>
      </c>
      <c r="F63" s="137"/>
      <c r="G63" s="137"/>
      <c r="H63" s="138"/>
      <c r="I63" s="109" t="s">
        <v>275</v>
      </c>
      <c r="J63" s="95"/>
      <c r="K63" s="96"/>
      <c r="L63" s="96"/>
      <c r="M63" s="102"/>
      <c r="N63" s="62"/>
      <c r="O63" s="63" t="s">
        <v>191</v>
      </c>
      <c r="P63" s="63"/>
      <c r="Q63" s="63"/>
      <c r="R63" s="63"/>
      <c r="S63" s="63"/>
      <c r="T63" s="63"/>
      <c r="U63" s="63"/>
      <c r="V63" s="63" t="str">
        <f t="shared" si="2"/>
        <v/>
      </c>
      <c r="W63" s="65"/>
      <c r="X63" s="104"/>
      <c r="Y63" s="105"/>
      <c r="Z63" s="105"/>
      <c r="AA63" s="106"/>
      <c r="AB63" s="7"/>
      <c r="AC63" s="14"/>
      <c r="AD63" s="70"/>
      <c r="AE63" s="70"/>
      <c r="AF63" s="70" t="str">
        <f t="shared" si="0"/>
        <v/>
      </c>
      <c r="AG63" s="70"/>
      <c r="AH63" s="70"/>
      <c r="AI63" s="70"/>
      <c r="AJ63" s="70"/>
      <c r="AK63" s="71" t="str">
        <f t="shared" si="1"/>
        <v/>
      </c>
      <c r="AL63" s="70"/>
      <c r="AM63" s="70"/>
      <c r="AN63" s="70"/>
      <c r="AO63" s="70"/>
      <c r="AP63" s="71" t="str">
        <f t="shared" si="3"/>
        <v>.</v>
      </c>
      <c r="AQ63" s="100"/>
      <c r="AS63" s="95"/>
      <c r="AT63" s="96"/>
      <c r="AU63" s="96"/>
      <c r="AV63" s="97"/>
    </row>
    <row r="64" spans="1:48" ht="36" customHeight="1" thickBot="1" x14ac:dyDescent="0.3">
      <c r="A64" s="56" t="str">
        <f t="shared" ref="A64" si="8">MID(E64,FIND("(Q",E64)+1,9)</f>
        <v>Q12c.3.5a</v>
      </c>
      <c r="B64" s="44" t="s">
        <v>80</v>
      </c>
      <c r="D64" s="117"/>
      <c r="E64" s="139" t="s">
        <v>157</v>
      </c>
      <c r="F64" s="139"/>
      <c r="G64" s="139"/>
      <c r="H64" s="140"/>
      <c r="I64" s="118"/>
      <c r="J64" s="119"/>
      <c r="K64" s="120"/>
      <c r="L64" s="120"/>
      <c r="M64" s="121"/>
      <c r="N64" s="122"/>
      <c r="O64" s="123"/>
      <c r="P64" s="123"/>
      <c r="Q64" s="123"/>
      <c r="R64" s="123"/>
      <c r="S64" s="123"/>
      <c r="T64" s="123"/>
      <c r="U64" s="123"/>
      <c r="V64" s="123" t="str">
        <f t="shared" si="2"/>
        <v/>
      </c>
      <c r="W64" s="124"/>
      <c r="X64" s="125"/>
      <c r="Y64" s="126"/>
      <c r="Z64" s="126"/>
      <c r="AA64" s="127"/>
      <c r="AB64" s="11"/>
      <c r="AC64" s="15"/>
      <c r="AD64" s="128"/>
      <c r="AE64" s="128"/>
      <c r="AF64" s="128" t="str">
        <f t="shared" si="0"/>
        <v/>
      </c>
      <c r="AG64" s="128"/>
      <c r="AH64" s="128"/>
      <c r="AI64" s="128"/>
      <c r="AJ64" s="128"/>
      <c r="AK64" s="129" t="str">
        <f t="shared" si="1"/>
        <v/>
      </c>
      <c r="AL64" s="128"/>
      <c r="AM64" s="128"/>
      <c r="AN64" s="128"/>
      <c r="AO64" s="128"/>
      <c r="AP64" s="129" t="str">
        <f t="shared" si="3"/>
        <v>.</v>
      </c>
      <c r="AQ64" s="130"/>
      <c r="AS64" s="119"/>
      <c r="AT64" s="120"/>
      <c r="AU64" s="120"/>
      <c r="AV64" s="131"/>
    </row>
    <row r="65" spans="2:46" x14ac:dyDescent="0.25">
      <c r="AB65" s="132"/>
      <c r="AC65" s="132"/>
    </row>
    <row r="66" spans="2:46" s="26" customFormat="1" x14ac:dyDescent="0.25">
      <c r="B66" s="26">
        <f>COUNTIF(B5:B64,"E")+ COUNTIF(B5:B64,"EC")+ COUNTIF(B5:B64,"N")+ COUNTIF(B5:B64,"ETS")</f>
        <v>31</v>
      </c>
      <c r="I66" s="31"/>
      <c r="J66" s="31"/>
      <c r="K66" s="31"/>
      <c r="L66" s="31"/>
      <c r="M66" s="31"/>
      <c r="N66" s="30"/>
      <c r="O66" s="30"/>
      <c r="P66" s="30"/>
      <c r="Q66" s="31"/>
      <c r="R66" s="31"/>
      <c r="S66" s="31"/>
      <c r="T66" s="31"/>
      <c r="U66" s="31"/>
      <c r="V66" s="30"/>
      <c r="W66" s="30"/>
      <c r="X66" s="30"/>
      <c r="Y66" s="30"/>
      <c r="Z66" s="30"/>
      <c r="AA66" s="30"/>
      <c r="AB66" s="133"/>
      <c r="AC66" s="133"/>
      <c r="AD66" s="30"/>
      <c r="AE66" s="30"/>
      <c r="AF66" s="30"/>
      <c r="AG66" s="30"/>
      <c r="AH66" s="35"/>
      <c r="AS66" s="26">
        <f>COUNTIF(AS5:AS64,"x")</f>
        <v>0</v>
      </c>
      <c r="AT66" s="26">
        <f>AS66/B66</f>
        <v>0</v>
      </c>
    </row>
    <row r="67" spans="2:46" x14ac:dyDescent="0.25">
      <c r="AB67" s="132"/>
      <c r="AC67" s="132"/>
    </row>
    <row r="68" spans="2:46" x14ac:dyDescent="0.25">
      <c r="AB68" s="132"/>
      <c r="AC68" s="132"/>
    </row>
    <row r="69" spans="2:46" x14ac:dyDescent="0.25">
      <c r="AB69" s="132"/>
      <c r="AC69" s="132"/>
    </row>
    <row r="70" spans="2:46" x14ac:dyDescent="0.25">
      <c r="AB70" s="132"/>
      <c r="AC70" s="132"/>
    </row>
    <row r="71" spans="2:46" x14ac:dyDescent="0.25">
      <c r="AB71" s="132"/>
      <c r="AC71" s="132"/>
    </row>
    <row r="72" spans="2:46" x14ac:dyDescent="0.25">
      <c r="AB72" s="132"/>
      <c r="AC72" s="132"/>
    </row>
    <row r="73" spans="2:46" x14ac:dyDescent="0.25">
      <c r="AB73" s="132"/>
      <c r="AC73" s="132"/>
    </row>
    <row r="74" spans="2:46" x14ac:dyDescent="0.25">
      <c r="AB74" s="132"/>
      <c r="AC74" s="132"/>
    </row>
    <row r="75" spans="2:46" x14ac:dyDescent="0.25">
      <c r="AB75" s="132"/>
      <c r="AC75" s="132"/>
    </row>
    <row r="76" spans="2:46" x14ac:dyDescent="0.25">
      <c r="AB76" s="132"/>
      <c r="AC76" s="132"/>
    </row>
    <row r="77" spans="2:46" x14ac:dyDescent="0.25">
      <c r="AB77" s="132"/>
      <c r="AC77" s="132"/>
    </row>
    <row r="78" spans="2:46" x14ac:dyDescent="0.25">
      <c r="AB78" s="132"/>
      <c r="AC78" s="132"/>
    </row>
    <row r="79" spans="2:46" x14ac:dyDescent="0.25">
      <c r="AB79" s="132"/>
      <c r="AC79" s="132"/>
    </row>
    <row r="80" spans="2:46" x14ac:dyDescent="0.25">
      <c r="AB80" s="132"/>
      <c r="AC80" s="132"/>
    </row>
    <row r="81" spans="28:29" x14ac:dyDescent="0.25">
      <c r="AB81" s="132"/>
      <c r="AC81" s="132"/>
    </row>
    <row r="82" spans="28:29" x14ac:dyDescent="0.25">
      <c r="AB82" s="132"/>
      <c r="AC82" s="132"/>
    </row>
    <row r="83" spans="28:29" x14ac:dyDescent="0.25">
      <c r="AB83" s="132"/>
      <c r="AC83" s="132"/>
    </row>
    <row r="84" spans="28:29" x14ac:dyDescent="0.25">
      <c r="AB84" s="132"/>
      <c r="AC84" s="132"/>
    </row>
    <row r="85" spans="28:29" x14ac:dyDescent="0.25">
      <c r="AB85" s="132"/>
      <c r="AC85" s="132"/>
    </row>
    <row r="86" spans="28:29" x14ac:dyDescent="0.25">
      <c r="AB86" s="132"/>
      <c r="AC86" s="132"/>
    </row>
    <row r="87" spans="28:29" x14ac:dyDescent="0.25">
      <c r="AB87" s="132"/>
      <c r="AC87" s="132"/>
    </row>
    <row r="88" spans="28:29" x14ac:dyDescent="0.25">
      <c r="AB88" s="132"/>
      <c r="AC88" s="132"/>
    </row>
    <row r="89" spans="28:29" x14ac:dyDescent="0.25">
      <c r="AB89" s="132"/>
      <c r="AC89" s="132"/>
    </row>
    <row r="90" spans="28:29" x14ac:dyDescent="0.25">
      <c r="AB90" s="132"/>
      <c r="AC90" s="132"/>
    </row>
    <row r="91" spans="28:29" x14ac:dyDescent="0.25">
      <c r="AB91" s="132"/>
      <c r="AC91" s="132"/>
    </row>
    <row r="92" spans="28:29" x14ac:dyDescent="0.25">
      <c r="AB92" s="132"/>
      <c r="AC92" s="132"/>
    </row>
    <row r="93" spans="28:29" x14ac:dyDescent="0.25">
      <c r="AB93" s="132"/>
      <c r="AC93" s="132"/>
    </row>
    <row r="94" spans="28:29" x14ac:dyDescent="0.25">
      <c r="AB94" s="132"/>
      <c r="AC94" s="132"/>
    </row>
    <row r="95" spans="28:29" x14ac:dyDescent="0.25">
      <c r="AB95" s="132"/>
      <c r="AC95" s="132"/>
    </row>
    <row r="96" spans="28:29" x14ac:dyDescent="0.25">
      <c r="AB96" s="132"/>
      <c r="AC96" s="132"/>
    </row>
    <row r="97" spans="28:29" x14ac:dyDescent="0.25">
      <c r="AB97" s="132"/>
      <c r="AC97" s="132"/>
    </row>
    <row r="98" spans="28:29" x14ac:dyDescent="0.25">
      <c r="AB98" s="132"/>
      <c r="AC98" s="132"/>
    </row>
    <row r="99" spans="28:29" x14ac:dyDescent="0.25">
      <c r="AB99" s="132"/>
      <c r="AC99" s="132"/>
    </row>
    <row r="100" spans="28:29" x14ac:dyDescent="0.25">
      <c r="AB100" s="132"/>
      <c r="AC100" s="132"/>
    </row>
    <row r="101" spans="28:29" x14ac:dyDescent="0.25">
      <c r="AB101" s="132"/>
      <c r="AC101" s="132"/>
    </row>
    <row r="102" spans="28:29" x14ac:dyDescent="0.25">
      <c r="AB102" s="132"/>
      <c r="AC102" s="132"/>
    </row>
    <row r="103" spans="28:29" x14ac:dyDescent="0.25">
      <c r="AB103" s="132"/>
      <c r="AC103" s="132"/>
    </row>
    <row r="104" spans="28:29" x14ac:dyDescent="0.25">
      <c r="AB104" s="132"/>
      <c r="AC104" s="132"/>
    </row>
    <row r="105" spans="28:29" x14ac:dyDescent="0.25">
      <c r="AB105" s="132"/>
      <c r="AC105" s="132"/>
    </row>
    <row r="106" spans="28:29" x14ac:dyDescent="0.25">
      <c r="AB106" s="132"/>
      <c r="AC106" s="132"/>
    </row>
    <row r="107" spans="28:29" x14ac:dyDescent="0.25">
      <c r="AB107" s="132"/>
      <c r="AC107" s="132"/>
    </row>
    <row r="108" spans="28:29" x14ac:dyDescent="0.25">
      <c r="AB108" s="132"/>
      <c r="AC108" s="132"/>
    </row>
    <row r="109" spans="28:29" x14ac:dyDescent="0.25">
      <c r="AB109" s="132"/>
      <c r="AC109" s="132"/>
    </row>
    <row r="110" spans="28:29" x14ac:dyDescent="0.25">
      <c r="AB110" s="132"/>
      <c r="AC110" s="132"/>
    </row>
    <row r="111" spans="28:29" x14ac:dyDescent="0.25">
      <c r="AB111" s="132"/>
      <c r="AC111" s="132"/>
    </row>
    <row r="112" spans="28:29" x14ac:dyDescent="0.25">
      <c r="AB112" s="132"/>
      <c r="AC112" s="132"/>
    </row>
    <row r="113" spans="28:29" x14ac:dyDescent="0.25">
      <c r="AB113" s="132"/>
      <c r="AC113" s="132"/>
    </row>
    <row r="114" spans="28:29" x14ac:dyDescent="0.25">
      <c r="AB114" s="132"/>
      <c r="AC114" s="132"/>
    </row>
    <row r="115" spans="28:29" x14ac:dyDescent="0.25">
      <c r="AB115" s="132"/>
      <c r="AC115" s="132"/>
    </row>
    <row r="116" spans="28:29" x14ac:dyDescent="0.25">
      <c r="AB116" s="132"/>
      <c r="AC116" s="132"/>
    </row>
    <row r="117" spans="28:29" x14ac:dyDescent="0.25">
      <c r="AB117" s="132"/>
      <c r="AC117" s="132"/>
    </row>
    <row r="118" spans="28:29" x14ac:dyDescent="0.25">
      <c r="AB118" s="132"/>
      <c r="AC118" s="132"/>
    </row>
    <row r="119" spans="28:29" x14ac:dyDescent="0.25">
      <c r="AB119" s="132"/>
      <c r="AC119" s="132"/>
    </row>
    <row r="120" spans="28:29" x14ac:dyDescent="0.25">
      <c r="AB120" s="132"/>
      <c r="AC120" s="132"/>
    </row>
    <row r="121" spans="28:29" x14ac:dyDescent="0.25">
      <c r="AB121" s="132"/>
      <c r="AC121" s="132"/>
    </row>
    <row r="122" spans="28:29" x14ac:dyDescent="0.25">
      <c r="AB122" s="132"/>
      <c r="AC122" s="132"/>
    </row>
    <row r="123" spans="28:29" x14ac:dyDescent="0.25">
      <c r="AB123" s="132"/>
      <c r="AC123" s="132"/>
    </row>
    <row r="124" spans="28:29" x14ac:dyDescent="0.25">
      <c r="AB124" s="132"/>
      <c r="AC124" s="132"/>
    </row>
    <row r="125" spans="28:29" x14ac:dyDescent="0.25">
      <c r="AB125" s="132"/>
      <c r="AC125" s="132"/>
    </row>
    <row r="126" spans="28:29" x14ac:dyDescent="0.25">
      <c r="AB126" s="132"/>
      <c r="AC126" s="132"/>
    </row>
    <row r="127" spans="28:29" x14ac:dyDescent="0.25">
      <c r="AB127" s="132"/>
      <c r="AC127" s="132"/>
    </row>
    <row r="128" spans="28:29" x14ac:dyDescent="0.25">
      <c r="AB128" s="132"/>
      <c r="AC128" s="132"/>
    </row>
    <row r="129" spans="28:29" x14ac:dyDescent="0.25">
      <c r="AB129" s="132"/>
      <c r="AC129" s="132"/>
    </row>
    <row r="130" spans="28:29" x14ac:dyDescent="0.25">
      <c r="AB130" s="132"/>
      <c r="AC130" s="132"/>
    </row>
    <row r="131" spans="28:29" x14ac:dyDescent="0.25">
      <c r="AB131" s="132"/>
      <c r="AC131" s="132"/>
    </row>
    <row r="132" spans="28:29" x14ac:dyDescent="0.25">
      <c r="AB132" s="132"/>
      <c r="AC132" s="132"/>
    </row>
    <row r="133" spans="28:29" x14ac:dyDescent="0.25">
      <c r="AB133" s="132"/>
      <c r="AC133" s="132"/>
    </row>
    <row r="134" spans="28:29" x14ac:dyDescent="0.25">
      <c r="AB134" s="132"/>
      <c r="AC134" s="132"/>
    </row>
    <row r="135" spans="28:29" x14ac:dyDescent="0.25">
      <c r="AB135" s="132"/>
      <c r="AC135" s="132"/>
    </row>
    <row r="136" spans="28:29" x14ac:dyDescent="0.25">
      <c r="AB136" s="132"/>
      <c r="AC136" s="132"/>
    </row>
    <row r="137" spans="28:29" x14ac:dyDescent="0.25">
      <c r="AB137" s="132"/>
      <c r="AC137" s="132"/>
    </row>
    <row r="138" spans="28:29" x14ac:dyDescent="0.25">
      <c r="AB138" s="132"/>
      <c r="AC138" s="132"/>
    </row>
    <row r="139" spans="28:29" x14ac:dyDescent="0.25">
      <c r="AB139" s="132"/>
      <c r="AC139" s="132"/>
    </row>
    <row r="140" spans="28:29" x14ac:dyDescent="0.25">
      <c r="AB140" s="132"/>
      <c r="AC140" s="132"/>
    </row>
    <row r="141" spans="28:29" x14ac:dyDescent="0.25">
      <c r="AB141" s="132"/>
      <c r="AC141" s="132"/>
    </row>
    <row r="142" spans="28:29" x14ac:dyDescent="0.25">
      <c r="AB142" s="132"/>
      <c r="AC142" s="132"/>
    </row>
    <row r="143" spans="28:29" x14ac:dyDescent="0.25">
      <c r="AB143" s="132"/>
      <c r="AC143" s="132"/>
    </row>
    <row r="144" spans="28:29" x14ac:dyDescent="0.25">
      <c r="AB144" s="132"/>
      <c r="AC144" s="132"/>
    </row>
    <row r="145" spans="28:29" x14ac:dyDescent="0.25">
      <c r="AB145" s="132"/>
      <c r="AC145" s="132"/>
    </row>
    <row r="146" spans="28:29" x14ac:dyDescent="0.25">
      <c r="AB146" s="132"/>
      <c r="AC146" s="132"/>
    </row>
    <row r="147" spans="28:29" x14ac:dyDescent="0.25">
      <c r="AB147" s="132"/>
      <c r="AC147" s="132"/>
    </row>
    <row r="148" spans="28:29" x14ac:dyDescent="0.25">
      <c r="AB148" s="132"/>
      <c r="AC148" s="132"/>
    </row>
    <row r="149" spans="28:29" x14ac:dyDescent="0.25">
      <c r="AB149" s="132"/>
      <c r="AC149" s="132"/>
    </row>
    <row r="150" spans="28:29" x14ac:dyDescent="0.25">
      <c r="AB150" s="132"/>
      <c r="AC150" s="132"/>
    </row>
    <row r="151" spans="28:29" x14ac:dyDescent="0.25">
      <c r="AB151" s="132"/>
      <c r="AC151" s="132"/>
    </row>
    <row r="152" spans="28:29" x14ac:dyDescent="0.25">
      <c r="AB152" s="132"/>
      <c r="AC152" s="132"/>
    </row>
    <row r="153" spans="28:29" x14ac:dyDescent="0.25">
      <c r="AB153" s="132"/>
      <c r="AC153" s="132"/>
    </row>
    <row r="154" spans="28:29" x14ac:dyDescent="0.25">
      <c r="AB154" s="132"/>
      <c r="AC154" s="132"/>
    </row>
    <row r="155" spans="28:29" x14ac:dyDescent="0.25">
      <c r="AB155" s="132"/>
      <c r="AC155" s="132"/>
    </row>
    <row r="156" spans="28:29" x14ac:dyDescent="0.25">
      <c r="AB156" s="132"/>
      <c r="AC156" s="132"/>
    </row>
    <row r="157" spans="28:29" x14ac:dyDescent="0.25">
      <c r="AB157" s="132"/>
      <c r="AC157" s="132"/>
    </row>
    <row r="158" spans="28:29" x14ac:dyDescent="0.25">
      <c r="AB158" s="132"/>
      <c r="AC158" s="132"/>
    </row>
    <row r="159" spans="28:29" x14ac:dyDescent="0.25">
      <c r="AB159" s="132"/>
      <c r="AC159" s="132"/>
    </row>
    <row r="160" spans="28:29" x14ac:dyDescent="0.25">
      <c r="AB160" s="132"/>
      <c r="AC160" s="132"/>
    </row>
    <row r="161" spans="28:29" x14ac:dyDescent="0.25">
      <c r="AB161" s="132"/>
      <c r="AC161" s="132"/>
    </row>
    <row r="162" spans="28:29" x14ac:dyDescent="0.25">
      <c r="AB162" s="132"/>
      <c r="AC162" s="132"/>
    </row>
    <row r="163" spans="28:29" x14ac:dyDescent="0.25">
      <c r="AB163" s="132"/>
      <c r="AC163" s="132"/>
    </row>
    <row r="164" spans="28:29" x14ac:dyDescent="0.25">
      <c r="AB164" s="132"/>
      <c r="AC164" s="132"/>
    </row>
    <row r="165" spans="28:29" x14ac:dyDescent="0.25">
      <c r="AB165" s="132"/>
      <c r="AC165" s="132"/>
    </row>
    <row r="166" spans="28:29" x14ac:dyDescent="0.25">
      <c r="AB166" s="132"/>
      <c r="AC166" s="132"/>
    </row>
    <row r="167" spans="28:29" x14ac:dyDescent="0.25">
      <c r="AB167" s="132"/>
      <c r="AC167" s="132"/>
    </row>
    <row r="168" spans="28:29" x14ac:dyDescent="0.25">
      <c r="AB168" s="132"/>
      <c r="AC168" s="132"/>
    </row>
    <row r="169" spans="28:29" x14ac:dyDescent="0.25">
      <c r="AB169" s="132"/>
      <c r="AC169" s="132"/>
    </row>
    <row r="170" spans="28:29" x14ac:dyDescent="0.25">
      <c r="AB170" s="132"/>
      <c r="AC170" s="132"/>
    </row>
    <row r="171" spans="28:29" x14ac:dyDescent="0.25">
      <c r="AB171" s="132"/>
      <c r="AC171" s="132"/>
    </row>
    <row r="172" spans="28:29" x14ac:dyDescent="0.25">
      <c r="AB172" s="132"/>
      <c r="AC172" s="132"/>
    </row>
    <row r="173" spans="28:29" x14ac:dyDescent="0.25">
      <c r="AB173" s="132"/>
      <c r="AC173" s="132"/>
    </row>
    <row r="174" spans="28:29" x14ac:dyDescent="0.25">
      <c r="AB174" s="132"/>
      <c r="AC174" s="132"/>
    </row>
    <row r="175" spans="28:29" x14ac:dyDescent="0.25">
      <c r="AB175" s="132"/>
      <c r="AC175" s="132"/>
    </row>
    <row r="176" spans="28:29" x14ac:dyDescent="0.25">
      <c r="AB176" s="132"/>
      <c r="AC176" s="132"/>
    </row>
    <row r="177" spans="28:29" x14ac:dyDescent="0.25">
      <c r="AB177" s="132"/>
      <c r="AC177" s="132"/>
    </row>
    <row r="178" spans="28:29" x14ac:dyDescent="0.25">
      <c r="AB178" s="132"/>
      <c r="AC178" s="132"/>
    </row>
    <row r="179" spans="28:29" x14ac:dyDescent="0.25">
      <c r="AB179" s="132"/>
      <c r="AC179" s="132"/>
    </row>
    <row r="180" spans="28:29" x14ac:dyDescent="0.25">
      <c r="AB180" s="132"/>
      <c r="AC180" s="132"/>
    </row>
    <row r="181" spans="28:29" x14ac:dyDescent="0.25">
      <c r="AB181" s="132"/>
      <c r="AC181" s="132"/>
    </row>
    <row r="182" spans="28:29" x14ac:dyDescent="0.25">
      <c r="AB182" s="132"/>
      <c r="AC182" s="132"/>
    </row>
    <row r="183" spans="28:29" x14ac:dyDescent="0.25">
      <c r="AB183" s="132"/>
      <c r="AC183" s="132"/>
    </row>
    <row r="184" spans="28:29" x14ac:dyDescent="0.25">
      <c r="AB184" s="132"/>
      <c r="AC184" s="132"/>
    </row>
    <row r="185" spans="28:29" x14ac:dyDescent="0.25">
      <c r="AB185" s="132"/>
      <c r="AC185" s="132"/>
    </row>
    <row r="186" spans="28:29" x14ac:dyDescent="0.25">
      <c r="AB186" s="132"/>
      <c r="AC186" s="132"/>
    </row>
    <row r="187" spans="28:29" x14ac:dyDescent="0.25">
      <c r="AB187" s="132"/>
      <c r="AC187" s="132"/>
    </row>
    <row r="188" spans="28:29" x14ac:dyDescent="0.25">
      <c r="AB188" s="132"/>
      <c r="AC188" s="132"/>
    </row>
    <row r="189" spans="28:29" x14ac:dyDescent="0.25">
      <c r="AB189" s="132"/>
      <c r="AC189" s="132"/>
    </row>
    <row r="190" spans="28:29" x14ac:dyDescent="0.25">
      <c r="AB190" s="132"/>
      <c r="AC190" s="132"/>
    </row>
    <row r="191" spans="28:29" x14ac:dyDescent="0.25">
      <c r="AB191" s="132"/>
      <c r="AC191" s="132"/>
    </row>
    <row r="192" spans="28:29" x14ac:dyDescent="0.25">
      <c r="AB192" s="132"/>
      <c r="AC192" s="132"/>
    </row>
    <row r="193" spans="28:29" x14ac:dyDescent="0.25">
      <c r="AB193" s="132"/>
      <c r="AC193" s="132"/>
    </row>
    <row r="194" spans="28:29" x14ac:dyDescent="0.25">
      <c r="AB194" s="132"/>
      <c r="AC194" s="132"/>
    </row>
    <row r="195" spans="28:29" x14ac:dyDescent="0.25">
      <c r="AB195" s="132"/>
      <c r="AC195" s="132"/>
    </row>
    <row r="196" spans="28:29" x14ac:dyDescent="0.25">
      <c r="AB196" s="132"/>
      <c r="AC196" s="132"/>
    </row>
    <row r="197" spans="28:29" x14ac:dyDescent="0.25">
      <c r="AB197" s="132"/>
      <c r="AC197" s="132"/>
    </row>
    <row r="198" spans="28:29" x14ac:dyDescent="0.25">
      <c r="AB198" s="132"/>
      <c r="AC198" s="132"/>
    </row>
    <row r="199" spans="28:29" x14ac:dyDescent="0.25">
      <c r="AB199" s="132"/>
      <c r="AC199" s="132"/>
    </row>
    <row r="200" spans="28:29" x14ac:dyDescent="0.25">
      <c r="AB200" s="132"/>
      <c r="AC200" s="132"/>
    </row>
    <row r="201" spans="28:29" x14ac:dyDescent="0.25">
      <c r="AB201" s="132"/>
      <c r="AC201" s="132"/>
    </row>
    <row r="202" spans="28:29" x14ac:dyDescent="0.25">
      <c r="AB202" s="132"/>
      <c r="AC202" s="132"/>
    </row>
    <row r="203" spans="28:29" x14ac:dyDescent="0.25">
      <c r="AB203" s="132"/>
      <c r="AC203" s="132"/>
    </row>
    <row r="204" spans="28:29" x14ac:dyDescent="0.25">
      <c r="AB204" s="132"/>
      <c r="AC204" s="132"/>
    </row>
    <row r="205" spans="28:29" x14ac:dyDescent="0.25">
      <c r="AB205" s="132"/>
      <c r="AC205" s="132"/>
    </row>
    <row r="206" spans="28:29" x14ac:dyDescent="0.25">
      <c r="AB206" s="132"/>
      <c r="AC206" s="132"/>
    </row>
    <row r="207" spans="28:29" x14ac:dyDescent="0.25">
      <c r="AB207" s="132"/>
      <c r="AC207" s="132"/>
    </row>
    <row r="208" spans="28:29" x14ac:dyDescent="0.25">
      <c r="AB208" s="132"/>
      <c r="AC208" s="132"/>
    </row>
    <row r="209" spans="28:29" x14ac:dyDescent="0.25">
      <c r="AB209" s="132"/>
      <c r="AC209" s="132"/>
    </row>
    <row r="210" spans="28:29" x14ac:dyDescent="0.25">
      <c r="AB210" s="132"/>
      <c r="AC210" s="132"/>
    </row>
    <row r="211" spans="28:29" x14ac:dyDescent="0.25">
      <c r="AB211" s="132"/>
      <c r="AC211" s="132"/>
    </row>
    <row r="212" spans="28:29" x14ac:dyDescent="0.25">
      <c r="AB212" s="132"/>
      <c r="AC212" s="132"/>
    </row>
    <row r="213" spans="28:29" x14ac:dyDescent="0.25">
      <c r="AB213" s="132"/>
      <c r="AC213" s="132"/>
    </row>
    <row r="214" spans="28:29" x14ac:dyDescent="0.25">
      <c r="AB214" s="132"/>
      <c r="AC214" s="132"/>
    </row>
    <row r="215" spans="28:29" x14ac:dyDescent="0.25">
      <c r="AB215" s="132"/>
      <c r="AC215" s="132"/>
    </row>
    <row r="216" spans="28:29" x14ac:dyDescent="0.25">
      <c r="AB216" s="132"/>
      <c r="AC216" s="132"/>
    </row>
    <row r="217" spans="28:29" x14ac:dyDescent="0.25">
      <c r="AB217" s="132"/>
      <c r="AC217" s="132"/>
    </row>
    <row r="218" spans="28:29" x14ac:dyDescent="0.25">
      <c r="AB218" s="132"/>
      <c r="AC218" s="132"/>
    </row>
    <row r="219" spans="28:29" x14ac:dyDescent="0.25">
      <c r="AB219" s="132"/>
      <c r="AC219" s="132"/>
    </row>
    <row r="220" spans="28:29" x14ac:dyDescent="0.25">
      <c r="AB220" s="132"/>
      <c r="AC220" s="132"/>
    </row>
    <row r="221" spans="28:29" x14ac:dyDescent="0.25">
      <c r="AB221" s="132"/>
      <c r="AC221" s="132"/>
    </row>
    <row r="222" spans="28:29" x14ac:dyDescent="0.25">
      <c r="AB222" s="132"/>
      <c r="AC222" s="132"/>
    </row>
    <row r="223" spans="28:29" x14ac:dyDescent="0.25">
      <c r="AB223" s="132"/>
      <c r="AC223" s="132"/>
    </row>
    <row r="224" spans="28:29" x14ac:dyDescent="0.25">
      <c r="AB224" s="132"/>
      <c r="AC224" s="132"/>
    </row>
    <row r="225" spans="28:29" x14ac:dyDescent="0.25">
      <c r="AB225" s="132"/>
      <c r="AC225" s="132"/>
    </row>
    <row r="226" spans="28:29" x14ac:dyDescent="0.25">
      <c r="AB226" s="132"/>
      <c r="AC226" s="132"/>
    </row>
    <row r="227" spans="28:29" x14ac:dyDescent="0.25">
      <c r="AB227" s="132"/>
      <c r="AC227" s="132"/>
    </row>
    <row r="228" spans="28:29" x14ac:dyDescent="0.25">
      <c r="AB228" s="132"/>
      <c r="AC228" s="132"/>
    </row>
    <row r="229" spans="28:29" x14ac:dyDescent="0.25">
      <c r="AB229" s="132"/>
      <c r="AC229" s="132"/>
    </row>
    <row r="230" spans="28:29" x14ac:dyDescent="0.25">
      <c r="AB230" s="132"/>
      <c r="AC230" s="132"/>
    </row>
    <row r="231" spans="28:29" x14ac:dyDescent="0.25">
      <c r="AB231" s="132"/>
      <c r="AC231" s="132"/>
    </row>
    <row r="232" spans="28:29" x14ac:dyDescent="0.25">
      <c r="AB232" s="132"/>
      <c r="AC232" s="132"/>
    </row>
    <row r="233" spans="28:29" x14ac:dyDescent="0.25">
      <c r="AB233" s="132"/>
      <c r="AC233" s="132"/>
    </row>
    <row r="234" spans="28:29" x14ac:dyDescent="0.25">
      <c r="AB234" s="132"/>
      <c r="AC234" s="132"/>
    </row>
    <row r="235" spans="28:29" x14ac:dyDescent="0.25">
      <c r="AB235" s="132"/>
      <c r="AC235" s="132"/>
    </row>
    <row r="236" spans="28:29" x14ac:dyDescent="0.25">
      <c r="AB236" s="132"/>
      <c r="AC236" s="132"/>
    </row>
    <row r="237" spans="28:29" x14ac:dyDescent="0.25">
      <c r="AB237" s="132"/>
      <c r="AC237" s="132"/>
    </row>
    <row r="238" spans="28:29" x14ac:dyDescent="0.25">
      <c r="AB238" s="132"/>
      <c r="AC238" s="132"/>
    </row>
    <row r="239" spans="28:29" x14ac:dyDescent="0.25">
      <c r="AB239" s="132"/>
      <c r="AC239" s="132"/>
    </row>
    <row r="240" spans="28:29" x14ac:dyDescent="0.25">
      <c r="AB240" s="132"/>
      <c r="AC240" s="132"/>
    </row>
    <row r="241" spans="28:29" x14ac:dyDescent="0.25">
      <c r="AB241" s="132"/>
      <c r="AC241" s="132"/>
    </row>
    <row r="242" spans="28:29" x14ac:dyDescent="0.25">
      <c r="AB242" s="132"/>
      <c r="AC242" s="132"/>
    </row>
    <row r="243" spans="28:29" x14ac:dyDescent="0.25">
      <c r="AB243" s="132"/>
      <c r="AC243" s="132"/>
    </row>
    <row r="244" spans="28:29" x14ac:dyDescent="0.25">
      <c r="AB244" s="132"/>
      <c r="AC244" s="132"/>
    </row>
    <row r="245" spans="28:29" x14ac:dyDescent="0.25">
      <c r="AB245" s="132"/>
      <c r="AC245" s="132"/>
    </row>
    <row r="246" spans="28:29" x14ac:dyDescent="0.25">
      <c r="AB246" s="132"/>
      <c r="AC246" s="132"/>
    </row>
    <row r="247" spans="28:29" x14ac:dyDescent="0.25">
      <c r="AB247" s="132"/>
      <c r="AC247" s="132"/>
    </row>
    <row r="248" spans="28:29" x14ac:dyDescent="0.25">
      <c r="AB248" s="132"/>
      <c r="AC248" s="132"/>
    </row>
    <row r="249" spans="28:29" x14ac:dyDescent="0.25">
      <c r="AB249" s="132"/>
      <c r="AC249" s="132"/>
    </row>
    <row r="250" spans="28:29" x14ac:dyDescent="0.25">
      <c r="AB250" s="132"/>
      <c r="AC250" s="132"/>
    </row>
    <row r="251" spans="28:29" x14ac:dyDescent="0.25">
      <c r="AB251" s="132"/>
      <c r="AC251" s="132"/>
    </row>
    <row r="252" spans="28:29" x14ac:dyDescent="0.25">
      <c r="AB252" s="132"/>
      <c r="AC252" s="132"/>
    </row>
    <row r="253" spans="28:29" x14ac:dyDescent="0.25">
      <c r="AB253" s="132"/>
      <c r="AC253" s="132"/>
    </row>
    <row r="254" spans="28:29" x14ac:dyDescent="0.25">
      <c r="AB254" s="132"/>
      <c r="AC254" s="132"/>
    </row>
    <row r="255" spans="28:29" x14ac:dyDescent="0.25">
      <c r="AB255" s="132"/>
      <c r="AC255" s="132"/>
    </row>
    <row r="256" spans="28:29" x14ac:dyDescent="0.25">
      <c r="AB256" s="132"/>
      <c r="AC256" s="132"/>
    </row>
    <row r="257" spans="28:29" x14ac:dyDescent="0.25">
      <c r="AB257" s="132"/>
      <c r="AC257" s="132"/>
    </row>
    <row r="258" spans="28:29" x14ac:dyDescent="0.25">
      <c r="AB258" s="132"/>
      <c r="AC258" s="132"/>
    </row>
    <row r="259" spans="28:29" x14ac:dyDescent="0.25">
      <c r="AB259" s="132"/>
      <c r="AC259" s="132"/>
    </row>
    <row r="260" spans="28:29" x14ac:dyDescent="0.25">
      <c r="AB260" s="132"/>
      <c r="AC260" s="132"/>
    </row>
    <row r="261" spans="28:29" x14ac:dyDescent="0.25">
      <c r="AB261" s="132"/>
      <c r="AC261" s="132"/>
    </row>
    <row r="262" spans="28:29" x14ac:dyDescent="0.25">
      <c r="AB262" s="132"/>
      <c r="AC262" s="132"/>
    </row>
    <row r="263" spans="28:29" x14ac:dyDescent="0.25">
      <c r="AB263" s="132"/>
      <c r="AC263" s="132"/>
    </row>
    <row r="264" spans="28:29" x14ac:dyDescent="0.25">
      <c r="AB264" s="132"/>
      <c r="AC264" s="132"/>
    </row>
    <row r="265" spans="28:29" x14ac:dyDescent="0.25">
      <c r="AB265" s="132"/>
      <c r="AC265" s="132"/>
    </row>
    <row r="266" spans="28:29" x14ac:dyDescent="0.25">
      <c r="AB266" s="132"/>
      <c r="AC266" s="132"/>
    </row>
    <row r="267" spans="28:29" x14ac:dyDescent="0.25">
      <c r="AB267" s="132"/>
      <c r="AC267" s="132"/>
    </row>
    <row r="268" spans="28:29" x14ac:dyDescent="0.25">
      <c r="AB268" s="132"/>
      <c r="AC268" s="132"/>
    </row>
    <row r="269" spans="28:29" x14ac:dyDescent="0.25">
      <c r="AB269" s="132"/>
      <c r="AC269" s="132"/>
    </row>
    <row r="270" spans="28:29" x14ac:dyDescent="0.25">
      <c r="AB270" s="132"/>
      <c r="AC270" s="132"/>
    </row>
    <row r="271" spans="28:29" x14ac:dyDescent="0.25">
      <c r="AB271" s="132"/>
      <c r="AC271" s="132"/>
    </row>
    <row r="272" spans="28:29" x14ac:dyDescent="0.25">
      <c r="AB272" s="132"/>
      <c r="AC272" s="132"/>
    </row>
    <row r="273" spans="28:29" x14ac:dyDescent="0.25">
      <c r="AB273" s="132"/>
      <c r="AC273" s="132"/>
    </row>
    <row r="274" spans="28:29" x14ac:dyDescent="0.25">
      <c r="AB274" s="132"/>
      <c r="AC274" s="132"/>
    </row>
    <row r="275" spans="28:29" x14ac:dyDescent="0.25">
      <c r="AB275" s="132"/>
      <c r="AC275" s="132"/>
    </row>
    <row r="276" spans="28:29" x14ac:dyDescent="0.25">
      <c r="AB276" s="132"/>
      <c r="AC276" s="132"/>
    </row>
    <row r="277" spans="28:29" x14ac:dyDescent="0.25">
      <c r="AB277" s="132"/>
      <c r="AC277" s="132"/>
    </row>
    <row r="278" spans="28:29" x14ac:dyDescent="0.25">
      <c r="AB278" s="132"/>
      <c r="AC278" s="132"/>
    </row>
    <row r="279" spans="28:29" x14ac:dyDescent="0.25">
      <c r="AB279" s="132"/>
      <c r="AC279" s="132"/>
    </row>
    <row r="280" spans="28:29" x14ac:dyDescent="0.25">
      <c r="AB280" s="132"/>
      <c r="AC280" s="132"/>
    </row>
    <row r="281" spans="28:29" x14ac:dyDescent="0.25">
      <c r="AB281" s="132"/>
      <c r="AC281" s="132"/>
    </row>
    <row r="282" spans="28:29" x14ac:dyDescent="0.25">
      <c r="AB282" s="132"/>
      <c r="AC282" s="132"/>
    </row>
    <row r="283" spans="28:29" x14ac:dyDescent="0.25">
      <c r="AB283" s="132"/>
      <c r="AC283" s="132"/>
    </row>
    <row r="284" spans="28:29" x14ac:dyDescent="0.25">
      <c r="AB284" s="132"/>
      <c r="AC284" s="132"/>
    </row>
    <row r="285" spans="28:29" x14ac:dyDescent="0.25">
      <c r="AB285" s="132"/>
      <c r="AC285" s="132"/>
    </row>
    <row r="286" spans="28:29" x14ac:dyDescent="0.25">
      <c r="AB286" s="132"/>
      <c r="AC286" s="132"/>
    </row>
    <row r="287" spans="28:29" x14ac:dyDescent="0.25">
      <c r="AB287" s="132"/>
      <c r="AC287" s="132"/>
    </row>
    <row r="288" spans="28:29" x14ac:dyDescent="0.25">
      <c r="AB288" s="132"/>
      <c r="AC288" s="132"/>
    </row>
    <row r="289" spans="28:29" x14ac:dyDescent="0.25">
      <c r="AB289" s="132"/>
      <c r="AC289" s="132"/>
    </row>
    <row r="290" spans="28:29" x14ac:dyDescent="0.25">
      <c r="AB290" s="132"/>
      <c r="AC290" s="132"/>
    </row>
    <row r="291" spans="28:29" x14ac:dyDescent="0.25">
      <c r="AB291" s="132"/>
      <c r="AC291" s="132"/>
    </row>
    <row r="292" spans="28:29" x14ac:dyDescent="0.25">
      <c r="AB292" s="132"/>
      <c r="AC292" s="132"/>
    </row>
    <row r="293" spans="28:29" x14ac:dyDescent="0.25">
      <c r="AB293" s="132"/>
      <c r="AC293" s="132"/>
    </row>
    <row r="294" spans="28:29" x14ac:dyDescent="0.25">
      <c r="AB294" s="132"/>
      <c r="AC294" s="132"/>
    </row>
    <row r="295" spans="28:29" x14ac:dyDescent="0.25">
      <c r="AB295" s="132"/>
      <c r="AC295" s="132"/>
    </row>
    <row r="296" spans="28:29" x14ac:dyDescent="0.25">
      <c r="AB296" s="132"/>
      <c r="AC296" s="132"/>
    </row>
    <row r="297" spans="28:29" x14ac:dyDescent="0.25">
      <c r="AB297" s="132"/>
      <c r="AC297" s="132"/>
    </row>
    <row r="298" spans="28:29" x14ac:dyDescent="0.25">
      <c r="AB298" s="132"/>
      <c r="AC298" s="132"/>
    </row>
    <row r="299" spans="28:29" x14ac:dyDescent="0.25">
      <c r="AB299" s="132"/>
      <c r="AC299" s="132"/>
    </row>
    <row r="300" spans="28:29" x14ac:dyDescent="0.25">
      <c r="AB300" s="132"/>
      <c r="AC300" s="132"/>
    </row>
  </sheetData>
  <sheetProtection algorithmName="SHA-512" hashValue="xw0js6rU4/Eo5rcY7gRYvdreZ6JBseEeYLc95bMcZJ/yG9tREff8RhlhNxF1g2koFPx9aDN/JBxBQdr+whavTA==" saltValue="RnqL4RKpRdBt2qKwuVW+lQ==" spinCount="100000" sheet="1" objects="1" scenarios="1"/>
  <mergeCells count="66">
    <mergeCell ref="F10:H10"/>
    <mergeCell ref="F12:H12"/>
    <mergeCell ref="F13:H13"/>
    <mergeCell ref="F14:H14"/>
    <mergeCell ref="F15:H15"/>
    <mergeCell ref="F11:H11"/>
    <mergeCell ref="E19:H19"/>
    <mergeCell ref="E24:H24"/>
    <mergeCell ref="E26:H26"/>
    <mergeCell ref="D18:H18"/>
    <mergeCell ref="F16:H16"/>
    <mergeCell ref="E17:H17"/>
    <mergeCell ref="E20:H20"/>
    <mergeCell ref="F21:H21"/>
    <mergeCell ref="E22:H22"/>
    <mergeCell ref="D23:H23"/>
    <mergeCell ref="E25:H25"/>
    <mergeCell ref="X3:AA3"/>
    <mergeCell ref="AB3:AN3"/>
    <mergeCell ref="AS3:AV3"/>
    <mergeCell ref="D4:H4"/>
    <mergeCell ref="E9:H9"/>
    <mergeCell ref="D7:H7"/>
    <mergeCell ref="E5:H5"/>
    <mergeCell ref="E6:H6"/>
    <mergeCell ref="J3:M3"/>
    <mergeCell ref="N3:W3"/>
    <mergeCell ref="E8:H8"/>
    <mergeCell ref="F33:H33"/>
    <mergeCell ref="E35:H35"/>
    <mergeCell ref="E36:H36"/>
    <mergeCell ref="D39:H39"/>
    <mergeCell ref="F27:H27"/>
    <mergeCell ref="E28:H28"/>
    <mergeCell ref="D29:H29"/>
    <mergeCell ref="E31:H31"/>
    <mergeCell ref="E32:H32"/>
    <mergeCell ref="E30:H30"/>
    <mergeCell ref="E34:H34"/>
    <mergeCell ref="E38:H38"/>
    <mergeCell ref="E37:H37"/>
    <mergeCell ref="E56:H56"/>
    <mergeCell ref="E49:H49"/>
    <mergeCell ref="E50:H50"/>
    <mergeCell ref="E51:H51"/>
    <mergeCell ref="E41:H41"/>
    <mergeCell ref="E42:H42"/>
    <mergeCell ref="E43:H43"/>
    <mergeCell ref="E44:H44"/>
    <mergeCell ref="D47:H47"/>
    <mergeCell ref="E63:H63"/>
    <mergeCell ref="E64:H64"/>
    <mergeCell ref="E40:H40"/>
    <mergeCell ref="E45:H45"/>
    <mergeCell ref="E46:H46"/>
    <mergeCell ref="E48:H48"/>
    <mergeCell ref="F52:H52"/>
    <mergeCell ref="E62:H62"/>
    <mergeCell ref="E57:H57"/>
    <mergeCell ref="F59:H59"/>
    <mergeCell ref="F60:H60"/>
    <mergeCell ref="F61:H61"/>
    <mergeCell ref="F58:H58"/>
    <mergeCell ref="F53:H53"/>
    <mergeCell ref="F54:H54"/>
    <mergeCell ref="F55:H55"/>
  </mergeCells>
  <conditionalFormatting sqref="AB27 AD27 AG27 AI27 AL27 AN27">
    <cfRule type="expression" dxfId="9" priority="44">
      <formula>OR(AND(LEFT(AB25,19)="yes, special regime",LEFT(AB27,14)="not applicable"),AND(AB25="no",LEFT(AB27,14)&lt;&gt;"not applicable"))</formula>
    </cfRule>
  </conditionalFormatting>
  <conditionalFormatting sqref="AB33:AB34 AD33:AD34 AG33:AG34 AI33:AI34 AL33:AL34 AN33:AN34">
    <cfRule type="expression" dxfId="8" priority="43">
      <formula>OR(AND(LEFT(AB31,3)="yes",LEFT(AB33,14)="not applicable"),AND(AB31="no",LEFT(AB33,14)&lt;&gt;"not applicable"))</formula>
    </cfRule>
  </conditionalFormatting>
  <conditionalFormatting sqref="AB52:AB55 AD52:AD55 AG52:AG55 AI52:AI55 AL52:AL55 AN52:AN55">
    <cfRule type="expression" dxfId="7" priority="41">
      <formula>OR(AND(LEFT(AB$51,15)="yes, obligation",LEFT(AB52,14)="not applicable"),AND(AB$51="no",LEFT(AB52,14)&lt;&gt;"not applicable"))</formula>
    </cfRule>
  </conditionalFormatting>
  <conditionalFormatting sqref="AB58:AB61 AD58:AD61 AG58:AG61 AI58:AI61 AL58:AL61 AN58:AN61">
    <cfRule type="expression" dxfId="6" priority="40">
      <formula>OR(AND(LEFT(AB$57,15)="yes, obligation",LEFT(AB58,14)="not applicable"),AND(AB$57="no",LEFT(AB58,14)&lt;&gt;"not applicable"))</formula>
    </cfRule>
  </conditionalFormatting>
  <conditionalFormatting sqref="AB21 AD21 AG21 AI21 AL21 AN21">
    <cfRule type="expression" dxfId="5" priority="39">
      <formula>OR(AND(LEFT(AB20,3)="new",LEFT(AB21,14)="not applicable"),AND(LEFT(AB20,7)="changes",LEFT(AB21,14)="not applicable"),AND(AB20="none of the above",LEFT(AB21,14)&lt;&gt;"not applicable"))</formula>
    </cfRule>
  </conditionalFormatting>
  <conditionalFormatting sqref="P21 R21 T21">
    <cfRule type="expression" dxfId="4" priority="5">
      <formula>OR(AND(LEFT(P20,3)="new",LEFT(P21,14)="not applicable"),AND(LEFT(P20,7)="changes",LEFT(P21,14)="not applicable"),AND(P20="none of the above",LEFT(P21,14)&lt;&gt;"not applicable"))</formula>
    </cfRule>
  </conditionalFormatting>
  <conditionalFormatting sqref="P27 R27 T27">
    <cfRule type="expression" dxfId="3" priority="4">
      <formula>OR(AND(LEFT(P25,19)="yes, special regime",LEFT(P27,14)="not applicable"),AND(P25="no",LEFT(P27,14)&lt;&gt;"not applicable"))</formula>
    </cfRule>
  </conditionalFormatting>
  <conditionalFormatting sqref="P33 R33 T33">
    <cfRule type="expression" dxfId="2" priority="3">
      <formula>OR(AND(LEFT(P31,3)="yes",LEFT(P33,14)="not applicable"),AND(P31="no",LEFT(P33,14)&lt;&gt;"not applicable"))</formula>
    </cfRule>
  </conditionalFormatting>
  <conditionalFormatting sqref="P52:P55 R52:R55 T52:T55">
    <cfRule type="expression" dxfId="1" priority="2">
      <formula>OR(AND(LEFT(P$51,15)="yes, obligation",LEFT(P52,14)="not applicable"),AND(P$51="no",LEFT(P52,14)&lt;&gt;"not applicable"))</formula>
    </cfRule>
  </conditionalFormatting>
  <conditionalFormatting sqref="P58:P61 R58:R61 T58:T61">
    <cfRule type="expression" dxfId="0" priority="1">
      <formula>OR(AND(LEFT(P$57,15)="yes, obligation",LEFT(P58,14)="not applicable"),AND(P$57="no",LEFT(P58,14)&lt;&gt;"not applicable"))</formula>
    </cfRule>
  </conditionalFormatting>
  <dataValidations xWindow="1489" yWindow="774" count="8">
    <dataValidation type="list" allowBlank="1" showInputMessage="1" showErrorMessage="1" sqref="AN10:AN16 AB10:AB16 AD10:AD16 AG10:AG16 AI10:AI16 AL10:AL16 P10:P16 R10:R16 T10:T16" xr:uid="{1D6EA1B3-A967-4307-ADB0-62DFF5867AAF}">
      <formula1>ECO_2023_A</formula1>
    </dataValidation>
    <dataValidation type="list" allowBlank="1" showInputMessage="1" showErrorMessage="1" sqref="AN20 AB20 AD20 AG20 AI20 AL20 P20 R20 T20" xr:uid="{3BCC7D20-FB04-4673-A083-415EA6548812}">
      <formula1>ECO_2023_B</formula1>
    </dataValidation>
    <dataValidation type="list" allowBlank="1" showInputMessage="1" showErrorMessage="1" sqref="P25 AD25 AG25 AI25 AL25 AN25 AB25 T25 R25" xr:uid="{4D457425-B9A2-41DA-BD9D-8E4C8A64814A}">
      <formula1>ECO_2023_C</formula1>
    </dataValidation>
    <dataValidation type="list" allowBlank="1" showInputMessage="1" showErrorMessage="1" sqref="AB51 AD51 AG51 AI51 AL51 AN51 AB57 AL57 AI57 AG57 AD57 AN57 P51 P57 R51 R57 T51 T57" xr:uid="{DB412AB7-9ACC-43AE-9440-CD40FD40448E}">
      <formula1>ECO_2023_F</formula1>
    </dataValidation>
    <dataValidation type="list" allowBlank="1" showInputMessage="1" showErrorMessage="1" sqref="AN49 AB49 AD49 AG49 AI49 AL49 P49 R49 T49" xr:uid="{7485C1FB-8531-4AEC-A1FE-328ADA11336B}">
      <formula1>ECO_2023_E</formula1>
    </dataValidation>
    <dataValidation type="list" allowBlank="1" showInputMessage="1" showErrorMessage="1" sqref="AL41 AD31 AG31 AI31 AL31 AN31 T43 AL43 AB35 AD35 AG35 AI35 AL35 AN35 AN41 AN43 AB41 AB43 AD41 AD43 AG41 AG43 AI41 AI43 R31 P35 P41 P43 T31 R35 R41 R43 AB31 T35 T41 P31" xr:uid="{1F944946-457D-4838-A7B3-9106830ECCF6}">
      <formula1>ECO_2023_D</formula1>
    </dataValidation>
    <dataValidation type="list" allowBlank="1" showInputMessage="1" showErrorMessage="1" sqref="T40 AD8 AG8 AI8 AL8 AN8 AN19 AL19 AI19 AG19 AD19 T24 T8 AD24 AG24 AI24 AL24 AN24 R40 AD30 AG30 AI30 AL30 AN30 R24 AD40 AG40 AI40 AL40 AN40 R8 AD48 AG48 AI48 AL48 AN48 T48 T30 T19 R48 R30 R19" xr:uid="{D5514A3D-5822-4204-BBB7-A8282A7675A0}">
      <formula1>ECO_2023_G</formula1>
    </dataValidation>
    <dataValidation type="list" allowBlank="1" showInputMessage="1" showErrorMessage="1" sqref="AB37 AD37 AG37 AI37 AL37 AN37 AB45 AD45 AG45 AI45 AL45 AN45 AB63 AD63 AG63 AI63 AL63 AN63 P37 P45 P63 R37 R45 R63 T37 T45 T63" xr:uid="{C6650BBC-67E4-47CA-ADA6-B46720C742CC}">
      <formula1>ECO_2023_H</formula1>
    </dataValidation>
  </dataValidations>
  <pageMargins left="0.7" right="0.7" top="0.75" bottom="0.75" header="0.3" footer="0.3"/>
  <pageSetup orientation="portrait" r:id="rId1"/>
  <headerFooter>
    <oddFooter>&amp;C_x000D_&amp;1#&amp;"Calibri"&amp;10&amp;K0000FF Restricted Use - À usage restreint</oddFooter>
  </headerFooter>
  <extLst>
    <ext xmlns:x14="http://schemas.microsoft.com/office/spreadsheetml/2009/9/main" uri="{CCE6A557-97BC-4b89-ADB6-D9C93CAAB3DF}">
      <x14:dataValidations xmlns:xm="http://schemas.microsoft.com/office/excel/2006/main" xWindow="1489" yWindow="774" count="10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8421C4E-C381-48E3-BD22-8400F2F00428}">
          <x14:formula1>
            <xm:f>OFFSET(Conditions!$B$53,0,0,Conditions!$B$51,1)</xm:f>
          </x14:formula1>
          <xm:sqref>AN21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4FAEF74-2E58-4ECF-9EF0-839D33356833}">
          <x14:formula1>
            <xm:f>OFFSET(Conditions!$H$53,0,0,Conditions!$H$51,1)</xm:f>
          </x14:formula1>
          <xm:sqref>AN52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3423CAB-52BF-4725-9A75-8A25FC73C15A}">
          <x14:formula1>
            <xm:f>OFFSET(Conditions!$P$53,0,0,Conditions!$P$51,1)</xm:f>
          </x14:formula1>
          <xm:sqref>AN58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09A68F0-F94D-46BB-8589-32289383676B}">
          <x14:formula1>
            <xm:f>OFFSET(Conditions!$B$3,0,0,Conditions!$B$1,1)</xm:f>
          </x14:formula1>
          <xm:sqref>AB21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6210D6D-C1D6-4F64-9111-71671B7F3604}">
          <x14:formula1>
            <xm:f>OFFSET(Conditions!$B$13,0,0,Conditions!$B$11,1)</xm:f>
          </x14:formula1>
          <xm:sqref>AD21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4762E7A-DC10-4D01-AB07-2517F4BE589B}">
          <x14:formula1>
            <xm:f>OFFSET(Conditions!$B$23,0,0,Conditions!$B$21,1)</xm:f>
          </x14:formula1>
          <xm:sqref>AG21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E68F8BF-897A-4E23-8A6C-940B79FC2B85}">
          <x14:formula1>
            <xm:f>OFFSET(Conditions!$B$33,0,0,Conditions!$B$31,1)</xm:f>
          </x14:formula1>
          <xm:sqref>AI21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B122AB6-0D7E-4F48-B159-574308E0BE02}">
          <x14:formula1>
            <xm:f>OFFSET(Conditions!$B$43,0,0,Conditions!$B$41,1)</xm:f>
          </x14:formula1>
          <xm:sqref>AL21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85601BC-F30B-4ADD-ACB2-B6F72B2DEC57}">
          <x14:formula1>
            <xm:f>OFFSET(Conditions!$D$3,0,0,Conditions!$D$1,1)</xm:f>
          </x14:formula1>
          <xm:sqref>AB27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A4C76FA-FB12-48BC-A138-97BEA9C8DD4D}">
          <x14:formula1>
            <xm:f>OFFSET(Conditions!$D$13,0,0,Conditions!$D$11,1)</xm:f>
          </x14:formula1>
          <xm:sqref>AD27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7FBD286-B341-49D9-A713-822462B7EF2D}">
          <x14:formula1>
            <xm:f>OFFSET(Conditions!$D$23,0,0,Conditions!$D$21,1)</xm:f>
          </x14:formula1>
          <xm:sqref>AG27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ED1BDE57-7F1A-45B5-B2BE-70985AF880B3}">
          <x14:formula1>
            <xm:f>OFFSET(Conditions!$D$33,0,0,Conditions!$D$31,1)</xm:f>
          </x14:formula1>
          <xm:sqref>AI27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40D4864-394C-49FF-A813-C03A8E55D37A}">
          <x14:formula1>
            <xm:f>OFFSET(Conditions!$D$43,0,0,Conditions!$D$41,1)</xm:f>
          </x14:formula1>
          <xm:sqref>AL27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109F31C-8A9C-4E56-8834-661C7133F855}">
          <x14:formula1>
            <xm:f>OFFSET(Conditions!$D$53,0,0,Conditions!$D$51,1)</xm:f>
          </x14:formula1>
          <xm:sqref>AN27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E68C006-3CE6-4D14-B30A-1CA78F7A66E6}">
          <x14:formula1>
            <xm:f>OFFSET(Conditions!$F$3,0,0,Conditions!$F$1,1)</xm:f>
          </x14:formula1>
          <xm:sqref>AB33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3003D9C-B965-4E50-9044-7292E315F571}">
          <x14:formula1>
            <xm:f>OFFSET(Conditions!$F$13,0,0,Conditions!$F$11,1)</xm:f>
          </x14:formula1>
          <xm:sqref>AD33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AD3EE74-F4A6-47C7-9CB4-81A281F88083}">
          <x14:formula1>
            <xm:f>OFFSET(Conditions!$F$23,0,0,Conditions!$F$21,1)</xm:f>
          </x14:formula1>
          <xm:sqref>AG33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F8ACDA5-B758-4F3B-B439-2FD4D9D92312}">
          <x14:formula1>
            <xm:f>OFFSET(Conditions!$F$33,0,0,Conditions!$F$31,1)</xm:f>
          </x14:formula1>
          <xm:sqref>AI33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5C862C8-8B21-48BF-B145-35A9FC540D11}">
          <x14:formula1>
            <xm:f>OFFSET(Conditions!$F$43,0,0,Conditions!$F$41,1)</xm:f>
          </x14:formula1>
          <xm:sqref>AL33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7D9C54D-0B29-4592-8E50-58D4286A0C3A}">
          <x14:formula1>
            <xm:f>OFFSET(Conditions!$F$53,0,0,Conditions!$F$51,1)</xm:f>
          </x14:formula1>
          <xm:sqref>AN33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B955B85-740F-402B-92B9-7ADFB61C25EF}">
          <x14:formula1>
            <xm:f>OFFSET(Conditions!$J$3,0,0,Conditions!$J$1,1)</xm:f>
          </x14:formula1>
          <xm:sqref>AB53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840D857-0BCA-474A-8DA2-E1E467602D31}">
          <x14:formula1>
            <xm:f>OFFSET(Conditions!$J$13,0,0,Conditions!$J$11,1)</xm:f>
          </x14:formula1>
          <xm:sqref>AD53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1AC4F84-B44F-442B-9D4B-6FA00E9D18BB}">
          <x14:formula1>
            <xm:f>OFFSET(Conditions!$J$23,0,0,Conditions!$J$21,1)</xm:f>
          </x14:formula1>
          <xm:sqref>AG53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E0568D49-452F-4CE2-B8A5-A7140E60A22E}">
          <x14:formula1>
            <xm:f>OFFSET(Conditions!$J$33,0,0,Conditions!$J$31,1)</xm:f>
          </x14:formula1>
          <xm:sqref>AI53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7FEA385-E901-48A0-9055-93EF63934E7B}">
          <x14:formula1>
            <xm:f>OFFSET(Conditions!$J$43,0,0,Conditions!$J$41,1)</xm:f>
          </x14:formula1>
          <xm:sqref>AL53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632CAFD-8E5D-4061-9AE7-EDC1BE8F03DC}">
          <x14:formula1>
            <xm:f>OFFSET(Conditions!$J$53,0,0,Conditions!$J$51,1)</xm:f>
          </x14:formula1>
          <xm:sqref>AN53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1336B9B-5ACE-4CB2-8E4B-1A2BE7F2F8FC}">
          <x14:formula1>
            <xm:f>OFFSET(Conditions!$L$3,0,0,Conditions!$L$1,1)</xm:f>
          </x14:formula1>
          <xm:sqref>AB54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35E28FE-AD3F-40EF-AB62-E951A6539F86}">
          <x14:formula1>
            <xm:f>OFFSET(Conditions!$L$13,0,0,Conditions!$L$11,1)</xm:f>
          </x14:formula1>
          <xm:sqref>AD54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9821675-2B60-4746-A0C8-24C449138A00}">
          <x14:formula1>
            <xm:f>OFFSET(Conditions!$L$23,0,0,Conditions!$L$21,1)</xm:f>
          </x14:formula1>
          <xm:sqref>AG54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8C7C49F-8195-4F43-99D3-8219DDC804BE}">
          <x14:formula1>
            <xm:f>OFFSET(Conditions!$L$33,0,0,Conditions!$L$31,1)</xm:f>
          </x14:formula1>
          <xm:sqref>AI54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DC9D9BF-98ED-462D-8CA2-FB8442EC9EFD}">
          <x14:formula1>
            <xm:f>OFFSET(Conditions!$L$43,0,0,Conditions!$L$41,1)</xm:f>
          </x14:formula1>
          <xm:sqref>AL54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4D5DD68-B588-4003-BFAD-CF988D093B60}">
          <x14:formula1>
            <xm:f>OFFSET(Conditions!$L$53,0,0,Conditions!$L$51,1)</xm:f>
          </x14:formula1>
          <xm:sqref>AN54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4644244-25D2-4452-B757-28EC984D5F07}">
          <x14:formula1>
            <xm:f>OFFSET(Conditions!$N$3,0,0,Conditions!$N$1,1)</xm:f>
          </x14:formula1>
          <xm:sqref>AB55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EF575A27-95A6-46E3-8A6E-3DDFBE01855D}">
          <x14:formula1>
            <xm:f>OFFSET(Conditions!$N$13,0,0,Conditions!$N$11,1)</xm:f>
          </x14:formula1>
          <xm:sqref>AD55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8D2094C-1F5F-46C2-BD05-D6715C73A0F3}">
          <x14:formula1>
            <xm:f>OFFSET(Conditions!$N$23,0,0,Conditions!$N$21,1)</xm:f>
          </x14:formula1>
          <xm:sqref>AG55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3DD0A28-71B7-4F8E-B6E2-7370D248FE68}">
          <x14:formula1>
            <xm:f>OFFSET(Conditions!$N$33,0,0,Conditions!$N$31,1)</xm:f>
          </x14:formula1>
          <xm:sqref>AI55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C3AE771-94C5-4FA2-B608-4DB47EDE560C}">
          <x14:formula1>
            <xm:f>OFFSET(Conditions!$N$43,0,0,Conditions!$N$41,1)</xm:f>
          </x14:formula1>
          <xm:sqref>AL55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B03748A-D4BC-41F0-A31A-07D3A2846817}">
          <x14:formula1>
            <xm:f>OFFSET(Conditions!$N$53,0,0,Conditions!$N$51,1)</xm:f>
          </x14:formula1>
          <xm:sqref>AN55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7A17A9E-32E5-45B8-9195-5FDCB13F0AE4}">
          <x14:formula1>
            <xm:f>OFFSET(Conditions!$H$3,0,0,Conditions!$H$1,1)</xm:f>
          </x14:formula1>
          <xm:sqref>AB52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A007CB8-CFD5-4C61-AB80-86AF8B2A39B7}">
          <x14:formula1>
            <xm:f>OFFSET(Conditions!$H$13,0,0,Conditions!$H$11,1)</xm:f>
          </x14:formula1>
          <xm:sqref>AD52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E5C54F7-88D7-4133-91AA-33F0DD9F1F83}">
          <x14:formula1>
            <xm:f>OFFSET(Conditions!$H$23,0,0,Conditions!$H$21,1)</xm:f>
          </x14:formula1>
          <xm:sqref>AG52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E440672A-BBDB-456A-A27A-36DD5A125494}">
          <x14:formula1>
            <xm:f>OFFSET(Conditions!$H$33,0,0,Conditions!$H$31,1)</xm:f>
          </x14:formula1>
          <xm:sqref>AI52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EEAC0237-40F2-4E32-BE56-50CDB9E1B888}">
          <x14:formula1>
            <xm:f>OFFSET(Conditions!$H$43,0,0,Conditions!$H$41,1)</xm:f>
          </x14:formula1>
          <xm:sqref>AL52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00B212F-3BAD-4D1F-A0E1-0C5D5F3F53FE}">
          <x14:formula1>
            <xm:f>OFFSET(Conditions!$R$3,0,0,Conditions!$R$1,1)</xm:f>
          </x14:formula1>
          <xm:sqref>AB59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92FD4B9-E272-473B-929A-87B25517703B}">
          <x14:formula1>
            <xm:f>OFFSET(Conditions!$R$13,0,0,Conditions!$R$11,1)</xm:f>
          </x14:formula1>
          <xm:sqref>AD59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B90DA85-301A-4DB0-BD91-0702A87D53CB}">
          <x14:formula1>
            <xm:f>OFFSET(Conditions!$R$23,0,0,Conditions!$R$21,1)</xm:f>
          </x14:formula1>
          <xm:sqref>AG59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A4046B7-D779-4962-A185-CF5F67ECF080}">
          <x14:formula1>
            <xm:f>OFFSET(Conditions!$R$33,0,0,Conditions!$R$31,1)</xm:f>
          </x14:formula1>
          <xm:sqref>AI59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5E3DF44-8B70-4830-B49A-FDBA4A6831F3}">
          <x14:formula1>
            <xm:f>OFFSET(Conditions!$R$43,0,0,Conditions!$R$41,1)</xm:f>
          </x14:formula1>
          <xm:sqref>AL59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5B9349D-55BF-4658-9500-6FDD313508FC}">
          <x14:formula1>
            <xm:f>OFFSET(Conditions!$R$53,0,0,Conditions!$R$51,1)</xm:f>
          </x14:formula1>
          <xm:sqref>AN59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D9707CA-6A7D-415C-A2E4-4898CF66C37F}">
          <x14:formula1>
            <xm:f>OFFSET(Conditions!$T$3,0,0,Conditions!$T$1,1)</xm:f>
          </x14:formula1>
          <xm:sqref>AB60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F80DCA3-A250-4A38-82D2-D1C194D3BB37}">
          <x14:formula1>
            <xm:f>OFFSET(Conditions!$T$13,0,0,Conditions!$T$11,1)</xm:f>
          </x14:formula1>
          <xm:sqref>AD60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9118DCA-4ACF-41C0-9E8F-6FC70F464D9B}">
          <x14:formula1>
            <xm:f>OFFSET(Conditions!$T$23,0,0,Conditions!$T$21,1)</xm:f>
          </x14:formula1>
          <xm:sqref>AG60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0C97C8C-5B9D-4AA9-9E7F-0C9B9C835B66}">
          <x14:formula1>
            <xm:f>OFFSET(Conditions!$T$33,0,0,Conditions!$T$31,1)</xm:f>
          </x14:formula1>
          <xm:sqref>AI60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1923824-D8B9-4538-BAB6-40C0642528DE}">
          <x14:formula1>
            <xm:f>OFFSET(Conditions!$T$43,0,0,Conditions!$T$41,1)</xm:f>
          </x14:formula1>
          <xm:sqref>AL60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BC169FE-20F5-4BFE-AF29-0CC85EBA145E}">
          <x14:formula1>
            <xm:f>OFFSET(Conditions!$T$53,0,0,Conditions!$T$51,1)</xm:f>
          </x14:formula1>
          <xm:sqref>AN60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6E2111E-CE91-48EB-AA52-19DDEA0F21AA}">
          <x14:formula1>
            <xm:f>OFFSET(Conditions!$V$3,0,0,Conditions!$V$1,1)</xm:f>
          </x14:formula1>
          <xm:sqref>AB61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99B9039-281E-42E3-B205-484A0F7456C0}">
          <x14:formula1>
            <xm:f>OFFSET(Conditions!$V$13,0,0,Conditions!$V$11,1)</xm:f>
          </x14:formula1>
          <xm:sqref>AD61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EFA0D23-0BC1-429A-9B6E-F3DCD353ECCD}">
          <x14:formula1>
            <xm:f>OFFSET(Conditions!$V$23,0,0,Conditions!$V$21,1)</xm:f>
          </x14:formula1>
          <xm:sqref>AG61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6B3C049-147C-4EF4-B75D-3555CE170973}">
          <x14:formula1>
            <xm:f>OFFSET(Conditions!$V$33,0,0,Conditions!$V$31,1)</xm:f>
          </x14:formula1>
          <xm:sqref>AI61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85FF5EF-F954-433C-B093-4F9D6B3A91FD}">
          <x14:formula1>
            <xm:f>OFFSET(Conditions!$V$43,0,0,Conditions!$V$41,1)</xm:f>
          </x14:formula1>
          <xm:sqref>AL61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CE81AAB-53D7-485E-AFA3-7C34732D9F6E}">
          <x14:formula1>
            <xm:f>OFFSET(Conditions!$V$53,0,0,Conditions!$V$51,1)</xm:f>
          </x14:formula1>
          <xm:sqref>AN61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1150B3C-B0C7-466C-BCF5-5D54C276F8EC}">
          <x14:formula1>
            <xm:f>OFFSET(Conditions!$P$3,0,0,Conditions!$P$1,1)</xm:f>
          </x14:formula1>
          <xm:sqref>AB58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DA479AF-8056-4CAD-82EC-D72A85C0A84C}">
          <x14:formula1>
            <xm:f>OFFSET(Conditions!$P$13,0,0,Conditions!$P$11,1)</xm:f>
          </x14:formula1>
          <xm:sqref>AD58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328BA94-1E1B-4483-B47B-0696DE884B3F}">
          <x14:formula1>
            <xm:f>OFFSET(Conditions!$P$23,0,0,Conditions!$P$21,1)</xm:f>
          </x14:formula1>
          <xm:sqref>AG58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8763A66-DD9D-4B77-8575-FEB43CCE8D3E}">
          <x14:formula1>
            <xm:f>OFFSET(Conditions!$P$33,0,0,Conditions!$P$31,1)</xm:f>
          </x14:formula1>
          <xm:sqref>AI58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DF56547-52A4-421F-80EA-820F07E7FDBF}">
          <x14:formula1>
            <xm:f>OFFSET(Conditions!$P$43,0,0,Conditions!$P$41,1)</xm:f>
          </x14:formula1>
          <xm:sqref>AL58</xm:sqref>
        </x14:dataValidation>
        <x14:dataValidation type="list" allowBlank="1" showInputMessage="1" showErrorMessage="1" xr:uid="{1DFB82E1-8B8F-4844-9BE3-FDB49D6FEFF9}">
          <x14:formula1>
            <xm:f>OFFSET(Conditions!$P$3,0,0,Conditions!$P$1,1)</xm:f>
          </x14:formula1>
          <xm:sqref>AB58</xm:sqref>
        </x14:dataValidation>
        <x14:dataValidation type="list" allowBlank="1" showInputMessage="1" showErrorMessage="1" xr:uid="{1390C8E3-7AD2-498F-AF08-7C62D34B2397}">
          <x14:formula1>
            <xm:f>OFFSET(Conditions!$P$13,0,0,Conditions!$P$11,1)</xm:f>
          </x14:formula1>
          <xm:sqref>AD58</xm:sqref>
        </x14:dataValidation>
        <x14:dataValidation type="list" allowBlank="1" showInputMessage="1" showErrorMessage="1" xr:uid="{64DC3868-3F2C-45FB-9E61-5EA1664109AB}">
          <x14:formula1>
            <xm:f>OFFSET(Conditions!$P$23,0,0,Conditions!$P$21,1)</xm:f>
          </x14:formula1>
          <xm:sqref>AG58</xm:sqref>
        </x14:dataValidation>
        <x14:dataValidation type="list" allowBlank="1" showInputMessage="1" showErrorMessage="1" xr:uid="{31505439-2175-4691-A9AF-F7D0F5AD269A}">
          <x14:formula1>
            <xm:f>OFFSET(Conditions!$P$43,0,0,Conditions!$P$41,1)</xm:f>
          </x14:formula1>
          <xm:sqref>AI58</xm:sqref>
        </x14:dataValidation>
        <x14:dataValidation type="list" allowBlank="1" showInputMessage="1" showErrorMessage="1" xr:uid="{2EB1CAF9-0BEB-476E-A31C-993A63503DCD}">
          <x14:formula1>
            <xm:f>OFFSET(Conditions!$P$53,0,0,Conditions!$P$51,1)</xm:f>
          </x14:formula1>
          <xm:sqref>AL58 AN58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724BDDF-B2E7-4AD9-A1EF-AE1CD23B02D1}">
          <x14:formula1>
            <xm:f>OFFSET(Conditions!$B$63,0,0,Conditions!$B$61,1)</xm:f>
          </x14:formula1>
          <xm:sqref>P21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3E7C5FC-D62A-4C20-AAF0-91DDF2B46C3E}">
          <x14:formula1>
            <xm:f>OFFSET(Conditions!$B$73,0,0,Conditions!$B$71,1)</xm:f>
          </x14:formula1>
          <xm:sqref>R21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B28A525-1D8D-4C94-8ABB-433C31A27961}">
          <x14:formula1>
            <xm:f>OFFSET(Conditions!$B$83,0,0,Conditions!$B$81,1)</xm:f>
          </x14:formula1>
          <xm:sqref>T21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BFC2A79-A267-4CB5-AFE5-5351288103C4}">
          <x14:formula1>
            <xm:f>OFFSET(Conditions!$D$63,0,0,Conditions!$D$61,1)</xm:f>
          </x14:formula1>
          <xm:sqref>P27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F8927C4-3BF3-4034-B0B6-304A00DD0DC2}">
          <x14:formula1>
            <xm:f>OFFSET(Conditions!$D$73,0,0,Conditions!$D$71,1)</xm:f>
          </x14:formula1>
          <xm:sqref>R27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A8DBE2A-C2A0-48BA-AD5D-31EED3B9E331}">
          <x14:formula1>
            <xm:f>OFFSET(Conditions!$D$83,0,0,Conditions!$D$81,1)</xm:f>
          </x14:formula1>
          <xm:sqref>T27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C08E9C4-2F43-4696-9D2B-F78B4A0BC1D8}">
          <x14:formula1>
            <xm:f>OFFSET(Conditions!$F$63,0,0,Conditions!$F$61,1)</xm:f>
          </x14:formula1>
          <xm:sqref>P33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14CF0AE-C694-4F51-807C-571124183E98}">
          <x14:formula1>
            <xm:f>OFFSET(Conditions!$F$73,0,0,Conditions!$F$71,1)</xm:f>
          </x14:formula1>
          <xm:sqref>R33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3D246E79-E375-42B1-A32A-0E7BA1BFE5A0}">
          <x14:formula1>
            <xm:f>OFFSET(Conditions!$F$83,0,0,Conditions!$F$81,1)</xm:f>
          </x14:formula1>
          <xm:sqref>T33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1D967AE-66C8-435E-BB98-97C90F1954F0}">
          <x14:formula1>
            <xm:f>OFFSET(Conditions!$H$63,0,0,Conditions!$H$61,1)</xm:f>
          </x14:formula1>
          <xm:sqref>P52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67A64EE-2E9D-43B7-9B4A-2B012721203E}">
          <x14:formula1>
            <xm:f>OFFSET(Conditions!$J$63,0,0,Conditions!$J$61,1)</xm:f>
          </x14:formula1>
          <xm:sqref>P53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D963C59-6ABF-4F6F-8CE6-10D992158767}">
          <x14:formula1>
            <xm:f>OFFSET(Conditions!$L$63,0,0,Conditions!$L$61,1)</xm:f>
          </x14:formula1>
          <xm:sqref>P54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20A08AF-79FF-478C-9C43-128DA684AAE1}">
          <x14:formula1>
            <xm:f>OFFSET(Conditions!$N$63,0,0,Conditions!$N$61,1)</xm:f>
          </x14:formula1>
          <xm:sqref>P55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D3213C6-25E4-49CA-9388-B9FDEAABC0FE}">
          <x14:formula1>
            <xm:f>OFFSET(Conditions!$H$73,0,0,Conditions!$H$71,1)</xm:f>
          </x14:formula1>
          <xm:sqref>R52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46AF1A6-EDF9-497D-BABD-63BCB79818F1}">
          <x14:formula1>
            <xm:f>OFFSET(Conditions!$J$73,0,0,Conditions!$J$71,1)</xm:f>
          </x14:formula1>
          <xm:sqref>R53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51BE5D7-8E09-4C3E-86FB-4DCE89916D7A}">
          <x14:formula1>
            <xm:f>OFFSET(Conditions!$L$73,0,0,Conditions!$L$71,1)</xm:f>
          </x14:formula1>
          <xm:sqref>R54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CD3856E-B649-4278-B051-36B0904A330C}">
          <x14:formula1>
            <xm:f>OFFSET(Conditions!$N$73,0,0,Conditions!$N$71,1)</xm:f>
          </x14:formula1>
          <xm:sqref>R55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3EF7B130-A970-450E-8467-C77BDC1DD4BD}">
          <x14:formula1>
            <xm:f>OFFSET(Conditions!$H$83,0,0,Conditions!$H$81,1)</xm:f>
          </x14:formula1>
          <xm:sqref>T52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DF5E5C4-E3D8-4D59-B1DE-5AE9B9E2A648}">
          <x14:formula1>
            <xm:f>OFFSET(Conditions!$J$83,0,0,Conditions!$J$81,1)</xm:f>
          </x14:formula1>
          <xm:sqref>T53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A9C4EEB-F3AA-4952-BB4C-8970537E1F49}">
          <x14:formula1>
            <xm:f>OFFSET(Conditions!$L$83,0,0,Conditions!$L$81,1)</xm:f>
          </x14:formula1>
          <xm:sqref>T54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86E8A23-2CCF-4767-82EB-EEF818AA5FF3}">
          <x14:formula1>
            <xm:f>OFFSET(Conditions!$N$83,0,0,Conditions!$N$81,1)</xm:f>
          </x14:formula1>
          <xm:sqref>T55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BCD5B1D-EBA2-4ACC-8EFB-7F62F84EFAB4}">
          <x14:formula1>
            <xm:f>OFFSET(Conditions!$P$63,0,0,Conditions!$P$61,1)</xm:f>
          </x14:formula1>
          <xm:sqref>P58</xm:sqref>
        </x14:dataValidation>
        <x14:dataValidation type="list" allowBlank="1" showInputMessage="1" showErrorMessage="1" xr:uid="{07E28765-584D-4C61-B0E1-11307CE17B91}">
          <x14:formula1>
            <xm:f>OFFSET(Conditions!$P$63,0,0,Conditions!$P$61,1)</xm:f>
          </x14:formula1>
          <xm:sqref>P58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2C09D09-F86C-4145-A5DB-3A28351B14D6}">
          <x14:formula1>
            <xm:f>OFFSET(Conditions!$R$63,0,0,Conditions!$R$61,1)</xm:f>
          </x14:formula1>
          <xm:sqref>P59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565CCE1-C094-4324-BFC7-377006EF0CEA}">
          <x14:formula1>
            <xm:f>OFFSET(Conditions!$T$63,0,0,Conditions!$T$61,1)</xm:f>
          </x14:formula1>
          <xm:sqref>P60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550FF89-38A1-47E4-B047-4E501B0CFA32}">
          <x14:formula1>
            <xm:f>OFFSET(Conditions!$V$63,0,0,Conditions!$V$61,1)</xm:f>
          </x14:formula1>
          <xm:sqref>P61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48C21EB-2940-4852-B13A-4D78A880C553}">
          <x14:formula1>
            <xm:f>OFFSET(Conditions!$P$73,0,0,Conditions!$P$71,1)</xm:f>
          </x14:formula1>
          <xm:sqref>R58</xm:sqref>
        </x14:dataValidation>
        <x14:dataValidation type="list" allowBlank="1" showInputMessage="1" showErrorMessage="1" xr:uid="{2AE7567F-D9E4-43FA-9872-7F6B3D23DB84}">
          <x14:formula1>
            <xm:f>OFFSET(Conditions!$P$73,0,0,Conditions!$P$71,1)</xm:f>
          </x14:formula1>
          <xm:sqref>R58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8ED74323-E351-48C6-91EB-D7783C8F6B65}">
          <x14:formula1>
            <xm:f>OFFSET(Conditions!$R$73,0,0,Conditions!$R$71,1)</xm:f>
          </x14:formula1>
          <xm:sqref>R59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202A139-A036-4D16-B599-56D4779CB987}">
          <x14:formula1>
            <xm:f>OFFSET(Conditions!$T$73,0,0,Conditions!$T$71,1)</xm:f>
          </x14:formula1>
          <xm:sqref>R60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3379607-61EA-4699-9C19-ED0F60716ABE}">
          <x14:formula1>
            <xm:f>OFFSET(Conditions!$V$73,0,0,Conditions!$V$71,1)</xm:f>
          </x14:formula1>
          <xm:sqref>R61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C210A9D-EF19-452C-B90F-40AC444F62C5}">
          <x14:formula1>
            <xm:f>OFFSET(Conditions!$P$83,0,0,Conditions!$P$81,1)</xm:f>
          </x14:formula1>
          <xm:sqref>T58</xm:sqref>
        </x14:dataValidation>
        <x14:dataValidation type="list" allowBlank="1" showInputMessage="1" showErrorMessage="1" xr:uid="{FE09A736-F8ED-4D0F-A515-2321ECD6840F}">
          <x14:formula1>
            <xm:f>OFFSET(Conditions!$P$83,0,0,Conditions!$P$81,1)</xm:f>
          </x14:formula1>
          <xm:sqref>T58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1717E39-4546-4FD1-BAA0-4E7D6CFF305A}">
          <x14:formula1>
            <xm:f>OFFSET(Conditions!$R$83,0,0,Conditions!$R$81,1)</xm:f>
          </x14:formula1>
          <xm:sqref>T59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252FD75-2FC3-46B6-A504-86A39A6920EF}">
          <x14:formula1>
            <xm:f>OFFSET(Conditions!$T$83,0,0,Conditions!$T$81,1)</xm:f>
          </x14:formula1>
          <xm:sqref>T60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218B6AE7-66D3-4AC5-8788-FFC39BF52D73}">
          <x14:formula1>
            <xm:f>OFFSET(Conditions!$V$83,0,0,Conditions!$V$81,1)</xm:f>
          </x14:formula1>
          <xm:sqref>T61</xm:sqref>
        </x14:dataValidation>
        <x14:dataValidation type="list" allowBlank="1" showInputMessage="1" showErrorMessage="1" xr:uid="{F372DECB-E2A0-48CB-8020-BBA219D71565}">
          <x14:formula1>
            <xm:f>Lists!$G$1:$G$3</xm:f>
          </x14:formula1>
          <xm:sqref>P8 AB8 P19 AB19 P24 AB24 P30 AB30 P40 AB40 P48 AB48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86C28-7398-469B-B3F9-4E5AFC156C1F}">
  <sheetPr codeName="Sheet5"/>
  <dimension ref="A1:I54"/>
  <sheetViews>
    <sheetView zoomScale="85" zoomScaleNormal="85" workbookViewId="0">
      <selection activeCell="B22" sqref="B22"/>
    </sheetView>
  </sheetViews>
  <sheetFormatPr defaultRowHeight="12.5" x14ac:dyDescent="0.25"/>
  <cols>
    <col min="2" max="2" width="10.26953125" customWidth="1"/>
    <col min="3" max="3" width="85" customWidth="1"/>
    <col min="4" max="4" width="15.54296875" customWidth="1"/>
    <col min="5" max="5" width="54.453125" customWidth="1"/>
    <col min="6" max="6" width="16.81640625" customWidth="1"/>
    <col min="7" max="8" width="25.1796875" customWidth="1"/>
    <col min="9" max="9" width="29.54296875" customWidth="1"/>
  </cols>
  <sheetData>
    <row r="1" spans="1:9" x14ac:dyDescent="0.25">
      <c r="A1" s="6" t="s">
        <v>41</v>
      </c>
      <c r="B1" s="6" t="s">
        <v>82</v>
      </c>
      <c r="C1" s="6" t="s">
        <v>83</v>
      </c>
      <c r="D1" s="6" t="s">
        <v>84</v>
      </c>
      <c r="E1" s="6" t="s">
        <v>85</v>
      </c>
      <c r="F1" s="10" t="str">
        <f>"reply_"&amp;LEFT(Country!B3,3)&amp;"_2018"</f>
        <v>reply_AUS_2018</v>
      </c>
      <c r="G1" s="10" t="str">
        <f>"reply_"&amp;LEFT(Country!B3,3)&amp;"_2023"</f>
        <v>reply_AUS_2023</v>
      </c>
      <c r="H1" s="10" t="s">
        <v>278</v>
      </c>
      <c r="I1" s="25" t="str">
        <f>"Comment_"&amp;LEFT(Country!B3,3)</f>
        <v>Comment_AUS</v>
      </c>
    </row>
    <row r="2" spans="1:9" ht="25" x14ac:dyDescent="0.25">
      <c r="A2" t="str">
        <f>'12-Digital Mkts'!B5</f>
        <v>NI</v>
      </c>
      <c r="B2" t="str">
        <f>'12-Digital Mkts'!A5</f>
        <v>Q12.01</v>
      </c>
      <c r="C2" s="6" t="str">
        <f>LEFT('12-Digital Mkts'!E5,FIND("(Q",'12-Digital Mkts'!E5)-2)</f>
        <v>Please provide us the name of the body/institution answering this question in English and in the original language and provide a link to its webpage.</v>
      </c>
      <c r="D2" t="s">
        <v>81</v>
      </c>
      <c r="E2" t="s">
        <v>279</v>
      </c>
      <c r="F2" t="str">
        <f>'12-Digital Mkts'!V5</f>
        <v/>
      </c>
      <c r="G2" t="str">
        <f>'12-Digital Mkts'!AP5</f>
        <v>.</v>
      </c>
      <c r="H2">
        <f>'12-Digital Mkts'!AQ5</f>
        <v>0</v>
      </c>
      <c r="I2" t="str">
        <f>IF(H2=0,".",H2)</f>
        <v>.</v>
      </c>
    </row>
    <row r="3" spans="1:9" x14ac:dyDescent="0.25">
      <c r="A3" t="str">
        <f>'12-Digital Mkts'!B6</f>
        <v>NI</v>
      </c>
      <c r="B3" t="str">
        <f>'12-Digital Mkts'!A6</f>
        <v>Q12.02</v>
      </c>
      <c r="C3" s="6" t="str">
        <f>LEFT('12-Digital Mkts'!E6,FIND("(Q",'12-Digital Mkts'!E6)-2)</f>
        <v>Please also indicate the e-mail address of the specific person answering this section.</v>
      </c>
      <c r="D3" t="s">
        <v>81</v>
      </c>
      <c r="E3" t="s">
        <v>279</v>
      </c>
      <c r="F3" t="str">
        <f>'12-Digital Mkts'!V6</f>
        <v/>
      </c>
      <c r="G3" t="str">
        <f>'12-Digital Mkts'!AP6</f>
        <v>.</v>
      </c>
      <c r="H3">
        <f>'12-Digital Mkts'!AQ6</f>
        <v>0</v>
      </c>
      <c r="I3" t="str">
        <f t="shared" ref="I3:I54" si="0">IF(H3=0,".",H3)</f>
        <v>.</v>
      </c>
    </row>
    <row r="4" spans="1:9" x14ac:dyDescent="0.25">
      <c r="A4" t="str">
        <f>'12-Digital Mkts'!B8</f>
        <v>NI</v>
      </c>
      <c r="B4" t="str">
        <f>'12-Digital Mkts'!A8</f>
        <v>Q12a.1</v>
      </c>
      <c r="C4" s="6" t="str">
        <f>LEFT('12-Digital Mkts'!E8,FIND("(Q",'12-Digital Mkts'!E8)-2)</f>
        <v>For which jurisdiction are you answering the questions in Section 12a?</v>
      </c>
      <c r="D4" t="s">
        <v>81</v>
      </c>
      <c r="E4" t="s">
        <v>280</v>
      </c>
      <c r="F4" t="str">
        <f>'12-Digital Mkts'!V8</f>
        <v/>
      </c>
      <c r="G4" t="str">
        <f>'12-Digital Mkts'!AP8</f>
        <v>.</v>
      </c>
      <c r="H4">
        <f>'12-Digital Mkts'!AQ8</f>
        <v>0</v>
      </c>
      <c r="I4" t="str">
        <f t="shared" si="0"/>
        <v>.</v>
      </c>
    </row>
    <row r="5" spans="1:9" ht="48" customHeight="1" x14ac:dyDescent="0.25">
      <c r="A5" t="str">
        <f>'12-Digital Mkts'!B10</f>
        <v>N</v>
      </c>
      <c r="B5" t="str">
        <f>'12-Digital Mkts'!A10</f>
        <v>Q12a.2_i</v>
      </c>
      <c r="C5" s="6" t="str">
        <f>LEFT('12-Digital Mkts'!E$9,FIND("(Q",'12-Digital Mkts'!E$9)-2)&amp;" - "&amp;'12-Digital Mkts'!F10</f>
        <v>Has the competition authority in your country conducted, or is it conducting, one or more market studies, sector inquiries or market investigations in any of the digital markets listed below? - Connected objects or Smart devices (including voice assistants)</v>
      </c>
      <c r="D5" t="s">
        <v>81</v>
      </c>
      <c r="E5" t="s">
        <v>280</v>
      </c>
      <c r="F5" t="str">
        <f>'12-Digital Mkts'!V10</f>
        <v/>
      </c>
      <c r="G5" t="str">
        <f>'12-Digital Mkts'!AP10</f>
        <v>.</v>
      </c>
      <c r="H5">
        <f>'12-Digital Mkts'!AQ10</f>
        <v>0</v>
      </c>
      <c r="I5" t="str">
        <f t="shared" si="0"/>
        <v>.</v>
      </c>
    </row>
    <row r="6" spans="1:9" ht="37.5" x14ac:dyDescent="0.25">
      <c r="A6" t="str">
        <f>'12-Digital Mkts'!B11</f>
        <v>N</v>
      </c>
      <c r="B6" t="str">
        <f>'12-Digital Mkts'!A11</f>
        <v>Q12a.2_ii</v>
      </c>
      <c r="C6" s="6" t="str">
        <f>LEFT('12-Digital Mkts'!E$9,FIND("(Q",'12-Digital Mkts'!E$9)-2)&amp;" - "&amp;'12-Digital Mkts'!F11</f>
        <v>Has the competition authority in your country conducted, or is it conducting, one or more market studies, sector inquiries or market investigations in any of the digital markets listed below? - Connected vehicles</v>
      </c>
      <c r="D6" t="s">
        <v>81</v>
      </c>
      <c r="E6" t="s">
        <v>280</v>
      </c>
      <c r="F6" t="str">
        <f>'12-Digital Mkts'!V11</f>
        <v/>
      </c>
      <c r="G6" t="str">
        <f>'12-Digital Mkts'!AP11</f>
        <v>.</v>
      </c>
      <c r="H6">
        <f>'12-Digital Mkts'!AQ11</f>
        <v>0</v>
      </c>
      <c r="I6" t="str">
        <f t="shared" si="0"/>
        <v>.</v>
      </c>
    </row>
    <row r="7" spans="1:9" ht="37.5" x14ac:dyDescent="0.25">
      <c r="A7" t="str">
        <f>'12-Digital Mkts'!B12</f>
        <v>N</v>
      </c>
      <c r="B7" t="str">
        <f>'12-Digital Mkts'!A12</f>
        <v>Q12a.2_iii</v>
      </c>
      <c r="C7" s="6" t="str">
        <f>LEFT('12-Digital Mkts'!E$9,FIND("(Q",'12-Digital Mkts'!E$9)-2)&amp;" - "&amp;'12-Digital Mkts'!F12</f>
        <v xml:space="preserve">Has the competition authority in your country conducted, or is it conducting, one or more market studies, sector inquiries or market investigations in any of the digital markets listed below? - Online advertising services </v>
      </c>
      <c r="D7" t="s">
        <v>81</v>
      </c>
      <c r="E7" t="s">
        <v>280</v>
      </c>
      <c r="F7" t="str">
        <f>'12-Digital Mkts'!V12</f>
        <v/>
      </c>
      <c r="G7" t="str">
        <f>'12-Digital Mkts'!AP12</f>
        <v>.</v>
      </c>
      <c r="H7">
        <f>'12-Digital Mkts'!AQ12</f>
        <v>0</v>
      </c>
      <c r="I7" t="str">
        <f t="shared" si="0"/>
        <v>.</v>
      </c>
    </row>
    <row r="8" spans="1:9" ht="37.5" x14ac:dyDescent="0.25">
      <c r="A8" t="str">
        <f>'12-Digital Mkts'!B13</f>
        <v>N</v>
      </c>
      <c r="B8" t="str">
        <f>'12-Digital Mkts'!A13</f>
        <v>Q12a.2_iv</v>
      </c>
      <c r="C8" s="6" t="str">
        <f>LEFT('12-Digital Mkts'!E$9,FIND("(Q",'12-Digital Mkts'!E$9)-2)&amp;" - "&amp;'12-Digital Mkts'!F13</f>
        <v>Has the competition authority in your country conducted, or is it conducting, one or more market studies, sector inquiries or market investigations in any of the digital markets listed below? - Application stores</v>
      </c>
      <c r="D8" t="s">
        <v>81</v>
      </c>
      <c r="E8" t="s">
        <v>280</v>
      </c>
      <c r="F8" t="str">
        <f>'12-Digital Mkts'!V13</f>
        <v/>
      </c>
      <c r="G8" t="str">
        <f>'12-Digital Mkts'!AP13</f>
        <v>.</v>
      </c>
      <c r="H8">
        <f>'12-Digital Mkts'!AQ13</f>
        <v>0</v>
      </c>
      <c r="I8" t="str">
        <f t="shared" si="0"/>
        <v>.</v>
      </c>
    </row>
    <row r="9" spans="1:9" ht="37.5" x14ac:dyDescent="0.25">
      <c r="A9" t="str">
        <f>'12-Digital Mkts'!B14</f>
        <v>N</v>
      </c>
      <c r="B9" t="str">
        <f>'12-Digital Mkts'!A14</f>
        <v>Q12a.2_v</v>
      </c>
      <c r="C9" s="6" t="str">
        <f>LEFT('12-Digital Mkts'!E$9,FIND("(Q",'12-Digital Mkts'!E$9)-2)&amp;" - "&amp;'12-Digital Mkts'!F14</f>
        <v>Has the competition authority in your country conducted, or is it conducting, one or more market studies, sector inquiries or market investigations in any of the digital markets listed below? - Cloud computing services</v>
      </c>
      <c r="D9" t="s">
        <v>81</v>
      </c>
      <c r="E9" t="s">
        <v>280</v>
      </c>
      <c r="F9" t="str">
        <f>'12-Digital Mkts'!V14</f>
        <v/>
      </c>
      <c r="G9" t="str">
        <f>'12-Digital Mkts'!AP14</f>
        <v>.</v>
      </c>
      <c r="H9">
        <f>'12-Digital Mkts'!AQ14</f>
        <v>0</v>
      </c>
      <c r="I9" t="str">
        <f t="shared" si="0"/>
        <v>.</v>
      </c>
    </row>
    <row r="10" spans="1:9" ht="37.5" x14ac:dyDescent="0.25">
      <c r="A10" t="str">
        <f>'12-Digital Mkts'!B15</f>
        <v>N</v>
      </c>
      <c r="B10" t="str">
        <f>'12-Digital Mkts'!A15</f>
        <v>Q12a.2_vi</v>
      </c>
      <c r="C10" s="6" t="str">
        <f>LEFT('12-Digital Mkts'!E$9,FIND("(Q",'12-Digital Mkts'!E$9)-2)&amp;" - "&amp;'12-Digital Mkts'!F15</f>
        <v>Has the competition authority in your country conducted, or is it conducting, one or more market studies, sector inquiries or market investigations in any of the digital markets listed below? - Online marketplaces</v>
      </c>
      <c r="D10" t="s">
        <v>81</v>
      </c>
      <c r="E10" t="s">
        <v>280</v>
      </c>
      <c r="F10" t="str">
        <f>'12-Digital Mkts'!V15</f>
        <v/>
      </c>
      <c r="G10" t="str">
        <f>'12-Digital Mkts'!AP15</f>
        <v>.</v>
      </c>
      <c r="H10">
        <f>'12-Digital Mkts'!AQ15</f>
        <v>0</v>
      </c>
      <c r="I10" t="str">
        <f t="shared" si="0"/>
        <v>.</v>
      </c>
    </row>
    <row r="11" spans="1:9" ht="37.5" x14ac:dyDescent="0.25">
      <c r="A11" t="str">
        <f>'12-Digital Mkts'!B16</f>
        <v>N</v>
      </c>
      <c r="B11" t="str">
        <f>'12-Digital Mkts'!A16</f>
        <v>Q12a.2_vii</v>
      </c>
      <c r="C11" s="6" t="str">
        <f>LEFT('12-Digital Mkts'!E$9,FIND("(Q",'12-Digital Mkts'!E$9)-2)&amp;" - "&amp;'12-Digital Mkts'!F16</f>
        <v>Has the competition authority in your country conducted, or is it conducting, one or more market studies, sector inquiries or market investigations in any of the digital markets listed below? - Other digital markets</v>
      </c>
      <c r="D11" t="s">
        <v>81</v>
      </c>
      <c r="E11" t="s">
        <v>280</v>
      </c>
      <c r="F11" t="str">
        <f>'12-Digital Mkts'!V16</f>
        <v/>
      </c>
      <c r="G11" t="str">
        <f>'12-Digital Mkts'!AP16</f>
        <v>.</v>
      </c>
      <c r="H11">
        <f>'12-Digital Mkts'!AQ16</f>
        <v>0</v>
      </c>
      <c r="I11" t="str">
        <f t="shared" si="0"/>
        <v>.</v>
      </c>
    </row>
    <row r="12" spans="1:9" ht="25" x14ac:dyDescent="0.25">
      <c r="A12" t="str">
        <f>'12-Digital Mkts'!B17</f>
        <v>NI</v>
      </c>
      <c r="B12" t="str">
        <f>'12-Digital Mkts'!A17</f>
        <v>Q12a.2a</v>
      </c>
      <c r="C12" s="6" t="str">
        <f>LEFT('12-Digital Mkts'!E17,FIND("(Q",'12-Digital Mkts'!E17)-2)</f>
        <v>If you answered Yes for any of these markets, provide a link to this study/investigation or to evidence of its launch.</v>
      </c>
      <c r="D12" t="s">
        <v>81</v>
      </c>
      <c r="E12" t="s">
        <v>280</v>
      </c>
      <c r="F12" t="str">
        <f>'12-Digital Mkts'!V17</f>
        <v/>
      </c>
      <c r="G12" t="str">
        <f>'12-Digital Mkts'!AP17</f>
        <v>.</v>
      </c>
      <c r="H12">
        <f>'12-Digital Mkts'!AQ17</f>
        <v>0</v>
      </c>
      <c r="I12" t="str">
        <f t="shared" si="0"/>
        <v>.</v>
      </c>
    </row>
    <row r="13" spans="1:9" x14ac:dyDescent="0.25">
      <c r="A13" t="str">
        <f>'12-Digital Mkts'!B19</f>
        <v>NI</v>
      </c>
      <c r="B13" t="str">
        <f>'12-Digital Mkts'!A19</f>
        <v>Q12b.1</v>
      </c>
      <c r="C13" s="6" t="str">
        <f>LEFT('12-Digital Mkts'!E19,FIND("(Q",'12-Digital Mkts'!E19)-2)</f>
        <v>For which jurisdiction are you answering the questions in Section 12b?</v>
      </c>
      <c r="D13" t="s">
        <v>81</v>
      </c>
      <c r="E13" t="s">
        <v>280</v>
      </c>
      <c r="F13" t="str">
        <f>'12-Digital Mkts'!V19</f>
        <v/>
      </c>
      <c r="G13" t="str">
        <f>'12-Digital Mkts'!AP19</f>
        <v>.</v>
      </c>
      <c r="H13">
        <f>'12-Digital Mkts'!AQ19</f>
        <v>0</v>
      </c>
      <c r="I13" t="str">
        <f t="shared" si="0"/>
        <v>.</v>
      </c>
    </row>
    <row r="14" spans="1:9" ht="25" x14ac:dyDescent="0.25">
      <c r="A14" t="str">
        <f>'12-Digital Mkts'!B20</f>
        <v>N</v>
      </c>
      <c r="B14" t="str">
        <f>'12-Digital Mkts'!A20</f>
        <v>Q12b.2</v>
      </c>
      <c r="C14" s="6" t="str">
        <f>LEFT('12-Digital Mkts'!E20,FIND("(Q",'12-Digital Mkts'!E20)-2)</f>
        <v>Has your country introduced, or is envisaging to introduce, changes in its approach to merger control in transactions involving firms operating in digital markets?</v>
      </c>
      <c r="D14" t="s">
        <v>81</v>
      </c>
      <c r="E14" t="s">
        <v>280</v>
      </c>
      <c r="F14" t="str">
        <f>'12-Digital Mkts'!V20</f>
        <v/>
      </c>
      <c r="G14" t="str">
        <f>'12-Digital Mkts'!AP20</f>
        <v>.</v>
      </c>
      <c r="H14">
        <f>'12-Digital Mkts'!AQ20</f>
        <v>0</v>
      </c>
      <c r="I14" t="str">
        <f t="shared" si="0"/>
        <v>.</v>
      </c>
    </row>
    <row r="15" spans="1:9" x14ac:dyDescent="0.25">
      <c r="A15" t="str">
        <f>'12-Digital Mkts'!B21</f>
        <v>N</v>
      </c>
      <c r="B15" t="str">
        <f>'12-Digital Mkts'!A21</f>
        <v>Q12b.2a</v>
      </c>
      <c r="C15" s="6" t="str">
        <f>LEFT('12-Digital Mkts'!F21,FIND("(Q",'12-Digital Mkts'!F21)-2)</f>
        <v>Is this regime targeted to a specific sub-set of firms operating in digital markets?</v>
      </c>
      <c r="D15" t="s">
        <v>81</v>
      </c>
      <c r="E15" t="s">
        <v>280</v>
      </c>
      <c r="F15" t="str">
        <f>'12-Digital Mkts'!V21</f>
        <v/>
      </c>
      <c r="G15" t="str">
        <f>'12-Digital Mkts'!AP21</f>
        <v>.</v>
      </c>
      <c r="H15">
        <f>'12-Digital Mkts'!AQ21</f>
        <v>0</v>
      </c>
      <c r="I15" t="str">
        <f t="shared" si="0"/>
        <v>.</v>
      </c>
    </row>
    <row r="16" spans="1:9" ht="25" x14ac:dyDescent="0.25">
      <c r="A16" t="str">
        <f>'12-Digital Mkts'!B22</f>
        <v>NI</v>
      </c>
      <c r="B16" t="str">
        <f>'12-Digital Mkts'!A22</f>
        <v>Q12b.2b</v>
      </c>
      <c r="C16" s="6" t="str">
        <f>LEFT('12-Digital Mkts'!E22,FIND("(Q",'12-Digital Mkts'!E22)-2)</f>
        <v>If you answered Yes, provide a link to the relevant law or guidelines or to evidence that such law or guidelines are under discussion/consultation/preparation.</v>
      </c>
      <c r="D16" t="s">
        <v>81</v>
      </c>
      <c r="E16" t="s">
        <v>280</v>
      </c>
      <c r="F16" t="str">
        <f>'12-Digital Mkts'!V22</f>
        <v/>
      </c>
      <c r="G16" t="str">
        <f>'12-Digital Mkts'!AP22</f>
        <v>.</v>
      </c>
      <c r="H16">
        <f>'12-Digital Mkts'!AQ22</f>
        <v>0</v>
      </c>
      <c r="I16" t="str">
        <f t="shared" si="0"/>
        <v>.</v>
      </c>
    </row>
    <row r="17" spans="1:9" x14ac:dyDescent="0.25">
      <c r="A17" t="str">
        <f>'12-Digital Mkts'!B24</f>
        <v>NI</v>
      </c>
      <c r="B17" t="str">
        <f>'12-Digital Mkts'!A24</f>
        <v>Q12c.01</v>
      </c>
      <c r="C17" s="6" t="str">
        <f>LEFT('12-Digital Mkts'!E24,FIND("(Q",'12-Digital Mkts'!E24)-2)</f>
        <v>For which jurisdiction are you answering the questions in Section 12c?</v>
      </c>
      <c r="D17" t="s">
        <v>81</v>
      </c>
      <c r="E17" t="s">
        <v>280</v>
      </c>
      <c r="F17" t="str">
        <f>'12-Digital Mkts'!V24</f>
        <v/>
      </c>
      <c r="G17" t="str">
        <f>'12-Digital Mkts'!AP24</f>
        <v>.</v>
      </c>
      <c r="H17">
        <f>'12-Digital Mkts'!AQ24</f>
        <v>0</v>
      </c>
      <c r="I17" t="str">
        <f t="shared" si="0"/>
        <v>.</v>
      </c>
    </row>
    <row r="18" spans="1:9" ht="25" x14ac:dyDescent="0.25">
      <c r="A18" t="str">
        <f>'12-Digital Mkts'!B25</f>
        <v>N</v>
      </c>
      <c r="B18" t="str">
        <f>'12-Digital Mkts'!A25</f>
        <v>Q12c.02</v>
      </c>
      <c r="C18" s="6" t="str">
        <f>LEFT('12-Digital Mkts'!E25,FIND("(Q",'12-Digital Mkts'!E25)-2)</f>
        <v>Has your country introduced, or is envisaging to introduce, an ex-ante regulatory regime aimed at preserving or promoting competition in digital markets?</v>
      </c>
      <c r="D18" t="s">
        <v>81</v>
      </c>
      <c r="E18" t="s">
        <v>280</v>
      </c>
      <c r="F18" t="str">
        <f>'12-Digital Mkts'!V25</f>
        <v/>
      </c>
      <c r="G18" t="str">
        <f>'12-Digital Mkts'!AP25</f>
        <v>.</v>
      </c>
      <c r="H18">
        <f>'12-Digital Mkts'!AQ25</f>
        <v>0</v>
      </c>
      <c r="I18" t="str">
        <f t="shared" si="0"/>
        <v>.</v>
      </c>
    </row>
    <row r="19" spans="1:9" ht="25" x14ac:dyDescent="0.25">
      <c r="A19" t="str">
        <f>'12-Digital Mkts'!B26</f>
        <v>NI</v>
      </c>
      <c r="B19" t="str">
        <f>'12-Digital Mkts'!A26</f>
        <v>Q12c.02a</v>
      </c>
      <c r="C19" s="6" t="str">
        <f>LEFT('12-Digital Mkts'!E26,FIND("(Q",'12-Digital Mkts'!E26)-2)</f>
        <v>If you have answered Yes above, please provide a link to the law introducing this regime, or to the relevant proposal currently under discussion.</v>
      </c>
      <c r="D19" t="s">
        <v>81</v>
      </c>
      <c r="E19" t="s">
        <v>280</v>
      </c>
      <c r="F19" t="str">
        <f>'12-Digital Mkts'!V26</f>
        <v/>
      </c>
      <c r="G19" t="str">
        <f>'12-Digital Mkts'!AP26</f>
        <v>.</v>
      </c>
      <c r="H19">
        <f>'12-Digital Mkts'!AQ26</f>
        <v>0</v>
      </c>
      <c r="I19" t="str">
        <f t="shared" si="0"/>
        <v>.</v>
      </c>
    </row>
    <row r="20" spans="1:9" x14ac:dyDescent="0.25">
      <c r="A20" t="str">
        <f>'12-Digital Mkts'!B27</f>
        <v>N</v>
      </c>
      <c r="B20" t="str">
        <f>'12-Digital Mkts'!A27</f>
        <v>Q12c.02b</v>
      </c>
      <c r="C20" s="6" t="str">
        <f>LEFT('12-Digital Mkts'!F27,FIND("(Q",'12-Digital Mkts'!F27)-2)</f>
        <v>Is this regime targeted to a specific sub-set of firms operating in digital markets?</v>
      </c>
      <c r="D20" t="s">
        <v>81</v>
      </c>
      <c r="E20" t="s">
        <v>280</v>
      </c>
      <c r="F20" t="str">
        <f>'12-Digital Mkts'!V27</f>
        <v/>
      </c>
      <c r="G20" t="str">
        <f>'12-Digital Mkts'!AP27</f>
        <v>.</v>
      </c>
      <c r="H20">
        <f>'12-Digital Mkts'!AQ27</f>
        <v>0</v>
      </c>
      <c r="I20" t="str">
        <f t="shared" si="0"/>
        <v>.</v>
      </c>
    </row>
    <row r="21" spans="1:9" ht="25" x14ac:dyDescent="0.25">
      <c r="A21" t="str">
        <f>'12-Digital Mkts'!B28</f>
        <v>NI</v>
      </c>
      <c r="B21" t="str">
        <f>'12-Digital Mkts'!A28</f>
        <v>Q12c.02c</v>
      </c>
      <c r="C21" s="6" t="str">
        <f>LEFT('12-Digital Mkts'!E28,FIND("(Q",'12-Digital Mkts'!E28)-2)</f>
        <v>If you have answered Yes above, please explain to which firms this regime would apply and how they are identified, and provide a link to the relevant law/regulation.</v>
      </c>
      <c r="D21" t="s">
        <v>81</v>
      </c>
      <c r="E21" t="s">
        <v>280</v>
      </c>
      <c r="F21" t="str">
        <f>'12-Digital Mkts'!V28</f>
        <v/>
      </c>
      <c r="G21" t="str">
        <f>'12-Digital Mkts'!AP28</f>
        <v>.</v>
      </c>
      <c r="H21">
        <f>'12-Digital Mkts'!AQ28</f>
        <v>0</v>
      </c>
      <c r="I21" t="str">
        <f t="shared" si="0"/>
        <v>.</v>
      </c>
    </row>
    <row r="22" spans="1:9" x14ac:dyDescent="0.25">
      <c r="A22" t="str">
        <f>'12-Digital Mkts'!B30</f>
        <v>NI</v>
      </c>
      <c r="B22" t="str">
        <f>'12-Digital Mkts'!A30</f>
        <v>Q12c.1.1</v>
      </c>
      <c r="C22" s="6" t="str">
        <f>LEFT('12-Digital Mkts'!E30,FIND("(Q",'12-Digital Mkts'!E30)-2)</f>
        <v>For which jurisdiction are you answering the questions in Section 12c.1?</v>
      </c>
      <c r="D22" t="s">
        <v>81</v>
      </c>
      <c r="E22" t="s">
        <v>280</v>
      </c>
      <c r="F22" t="str">
        <f>'12-Digital Mkts'!V30</f>
        <v/>
      </c>
      <c r="G22" t="str">
        <f>'12-Digital Mkts'!AP30</f>
        <v>.</v>
      </c>
      <c r="H22">
        <f>'12-Digital Mkts'!AQ30</f>
        <v>0</v>
      </c>
      <c r="I22" t="str">
        <f t="shared" si="0"/>
        <v>.</v>
      </c>
    </row>
    <row r="23" spans="1:9" ht="37.5" x14ac:dyDescent="0.25">
      <c r="A23" t="str">
        <f>'12-Digital Mkts'!B31</f>
        <v>N</v>
      </c>
      <c r="B23" t="str">
        <f>'12-Digital Mkts'!A31</f>
        <v>Q12c.1.2</v>
      </c>
      <c r="C23" s="6" t="str">
        <f>LEFT('12-Digital Mkts'!E31,FIND("(Q",'12-Digital Mkts'!E31)-2)</f>
        <v>Has your country introduced, or is it envisaging to introduce, one or more regulations explicitly aimed at guaranteeing transparency of the terms and conditions offered to third party business users of online platforms operating in digital markets?</v>
      </c>
      <c r="D23" t="s">
        <v>81</v>
      </c>
      <c r="E23" t="s">
        <v>280</v>
      </c>
      <c r="F23" t="str">
        <f>'12-Digital Mkts'!V31</f>
        <v/>
      </c>
      <c r="G23" t="str">
        <f>'12-Digital Mkts'!AP31</f>
        <v>.</v>
      </c>
      <c r="H23">
        <f>'12-Digital Mkts'!AQ31</f>
        <v>0</v>
      </c>
      <c r="I23" t="str">
        <f t="shared" si="0"/>
        <v>.</v>
      </c>
    </row>
    <row r="24" spans="1:9" ht="25" x14ac:dyDescent="0.25">
      <c r="A24" t="str">
        <f>'12-Digital Mkts'!B32</f>
        <v>NI</v>
      </c>
      <c r="B24" t="str">
        <f>'12-Digital Mkts'!A32</f>
        <v>Q12c.1.2a</v>
      </c>
      <c r="C24" s="6" t="str">
        <f>LEFT('12-Digital Mkts'!E32,FIND("(Q",'12-Digital Mkts'!E32)-2)</f>
        <v>If you have answered  Yes above, please provide a link to the law introducing this prohibition or to the relevant proposal currently under discussion.</v>
      </c>
      <c r="D24" t="s">
        <v>81</v>
      </c>
      <c r="E24" t="s">
        <v>280</v>
      </c>
      <c r="F24" t="str">
        <f>'12-Digital Mkts'!V32</f>
        <v/>
      </c>
      <c r="G24" t="str">
        <f>'12-Digital Mkts'!AP32</f>
        <v>.</v>
      </c>
      <c r="H24">
        <f>'12-Digital Mkts'!AQ32</f>
        <v>0</v>
      </c>
      <c r="I24" t="str">
        <f t="shared" si="0"/>
        <v>.</v>
      </c>
    </row>
    <row r="25" spans="1:9" x14ac:dyDescent="0.25">
      <c r="A25" t="str">
        <f>'12-Digital Mkts'!B33</f>
        <v>N</v>
      </c>
      <c r="B25" t="str">
        <f>'12-Digital Mkts'!A33</f>
        <v>Q12c.1.2b</v>
      </c>
      <c r="C25" s="6" t="str">
        <f>LEFT('12-Digital Mkts'!F33,FIND("(Q",'12-Digital Mkts'!F33)-2)</f>
        <v>Is this regime targeted to a specific sub-set of firms operating in digital markets?</v>
      </c>
      <c r="D25" t="s">
        <v>81</v>
      </c>
      <c r="E25" t="s">
        <v>280</v>
      </c>
      <c r="F25" t="str">
        <f>'12-Digital Mkts'!V33</f>
        <v/>
      </c>
      <c r="G25" t="str">
        <f>'12-Digital Mkts'!AP33</f>
        <v>.</v>
      </c>
      <c r="H25">
        <f>'12-Digital Mkts'!AQ33</f>
        <v>0</v>
      </c>
      <c r="I25" t="str">
        <f t="shared" si="0"/>
        <v>.</v>
      </c>
    </row>
    <row r="26" spans="1:9" ht="25" x14ac:dyDescent="0.25">
      <c r="A26" t="str">
        <f>'12-Digital Mkts'!B34</f>
        <v>NI</v>
      </c>
      <c r="B26" t="str">
        <f>'12-Digital Mkts'!A34</f>
        <v>Q12c.1.2c</v>
      </c>
      <c r="C26" s="6" t="str">
        <f>LEFT('12-Digital Mkts'!E34,FIND("(Q",'12-Digital Mkts'!E34)-2)</f>
        <v>If you have answered  Yes above, please explain to which firms this regime would apply and how they are identified, and provide a link to the relevant law/regulation.</v>
      </c>
      <c r="D26" t="s">
        <v>81</v>
      </c>
      <c r="E26" t="s">
        <v>280</v>
      </c>
      <c r="F26" t="str">
        <f>'12-Digital Mkts'!V34</f>
        <v/>
      </c>
      <c r="G26" t="str">
        <f>'12-Digital Mkts'!AP34</f>
        <v>.</v>
      </c>
      <c r="H26">
        <f>'12-Digital Mkts'!AQ34</f>
        <v>0</v>
      </c>
      <c r="I26" t="str">
        <f t="shared" si="0"/>
        <v>.</v>
      </c>
    </row>
    <row r="27" spans="1:9" ht="37.5" x14ac:dyDescent="0.25">
      <c r="A27" t="str">
        <f>'12-Digital Mkts'!B35</f>
        <v>N</v>
      </c>
      <c r="B27" t="str">
        <f>'12-Digital Mkts'!A35</f>
        <v>Q12c.1.3</v>
      </c>
      <c r="C27" s="6" t="str">
        <f>LEFT('12-Digital Mkts'!E35,FIND("(Q",'12-Digital Mkts'!E35)-2)</f>
        <v>Has your country introduced, or is it envisaging to introduce, a prohibition on any online platform with a special status to tie or bundle products offered to their final users in the market(s) where the platform enjoys such special status with any other service offered by the platform?</v>
      </c>
      <c r="D27" t="s">
        <v>81</v>
      </c>
      <c r="E27" t="s">
        <v>280</v>
      </c>
      <c r="F27" t="str">
        <f>'12-Digital Mkts'!V35</f>
        <v/>
      </c>
      <c r="G27" t="str">
        <f>'12-Digital Mkts'!AP35</f>
        <v>.</v>
      </c>
      <c r="H27">
        <f>'12-Digital Mkts'!AQ35</f>
        <v>0</v>
      </c>
      <c r="I27" t="str">
        <f t="shared" si="0"/>
        <v>.</v>
      </c>
    </row>
    <row r="28" spans="1:9" ht="25" x14ac:dyDescent="0.25">
      <c r="A28" t="str">
        <f>'12-Digital Mkts'!B36</f>
        <v>NI</v>
      </c>
      <c r="B28" t="str">
        <f>'12-Digital Mkts'!A36</f>
        <v>Q12c.1.3a</v>
      </c>
      <c r="C28" s="6" t="str">
        <f>LEFT('12-Digital Mkts'!E36,FIND("(Q",'12-Digital Mkts'!E36)-2)</f>
        <v>If you have answered  Yes above, please provide  a link to the law introducing this prohibition or to the relevant proposal currently under discussion.</v>
      </c>
      <c r="D28" t="s">
        <v>81</v>
      </c>
      <c r="E28" t="s">
        <v>280</v>
      </c>
      <c r="F28" t="str">
        <f>'12-Digital Mkts'!V36</f>
        <v/>
      </c>
      <c r="G28" t="str">
        <f>'12-Digital Mkts'!AP36</f>
        <v>.</v>
      </c>
      <c r="H28">
        <f>'12-Digital Mkts'!AQ36</f>
        <v>0</v>
      </c>
      <c r="I28" t="str">
        <f t="shared" si="0"/>
        <v>.</v>
      </c>
    </row>
    <row r="29" spans="1:9" ht="25" x14ac:dyDescent="0.25">
      <c r="A29" t="str">
        <f>'12-Digital Mkts'!B37</f>
        <v>N</v>
      </c>
      <c r="B29" t="str">
        <f>'12-Digital Mkts'!A37</f>
        <v>Q12c.1.3b</v>
      </c>
      <c r="C29" s="6" t="str">
        <f>LEFT('12-Digital Mkts'!E37,FIND("(Q",'12-Digital Mkts'!E37)-2)</f>
        <v>Are clear criteria provided to determine which online platforms have a special status and in which markets?</v>
      </c>
      <c r="D29" t="s">
        <v>81</v>
      </c>
      <c r="E29" t="s">
        <v>280</v>
      </c>
      <c r="F29" t="str">
        <f>'12-Digital Mkts'!V37</f>
        <v/>
      </c>
      <c r="G29" t="str">
        <f>'12-Digital Mkts'!AP37</f>
        <v>.</v>
      </c>
      <c r="H29">
        <f>'12-Digital Mkts'!AQ37</f>
        <v>0</v>
      </c>
      <c r="I29" t="str">
        <f t="shared" si="0"/>
        <v>.</v>
      </c>
    </row>
    <row r="30" spans="1:9" x14ac:dyDescent="0.25">
      <c r="A30" t="str">
        <f>'12-Digital Mkts'!B38</f>
        <v>NI</v>
      </c>
      <c r="B30" t="str">
        <f>'12-Digital Mkts'!A38</f>
        <v>Q12c.1.3c</v>
      </c>
      <c r="C30" s="6" t="str">
        <f>LEFT('12-Digital Mkts'!E38,FIND("(Q",'12-Digital Mkts'!E38)-2)</f>
        <v>If you have answered  Yes above, please provide a link to the law/regulation that defines these criteria.</v>
      </c>
      <c r="D30" t="s">
        <v>81</v>
      </c>
      <c r="E30" t="s">
        <v>280</v>
      </c>
      <c r="F30" t="str">
        <f>'12-Digital Mkts'!V38</f>
        <v/>
      </c>
      <c r="G30" t="str">
        <f>'12-Digital Mkts'!AP38</f>
        <v>.</v>
      </c>
      <c r="H30">
        <f>'12-Digital Mkts'!AQ38</f>
        <v>0</v>
      </c>
      <c r="I30" t="str">
        <f t="shared" si="0"/>
        <v>.</v>
      </c>
    </row>
    <row r="31" spans="1:9" x14ac:dyDescent="0.25">
      <c r="A31" t="str">
        <f>'12-Digital Mkts'!B40</f>
        <v>NI</v>
      </c>
      <c r="B31" t="str">
        <f>'12-Digital Mkts'!A40</f>
        <v>Q12c.2.1</v>
      </c>
      <c r="C31" s="6" t="str">
        <f>LEFT('12-Digital Mkts'!E40,FIND("(Q",'12-Digital Mkts'!E40)-2)</f>
        <v>For which jurisdiction are you answering the questions in Section 12c.2?</v>
      </c>
      <c r="D31" t="s">
        <v>81</v>
      </c>
      <c r="E31" t="s">
        <v>280</v>
      </c>
      <c r="F31" t="str">
        <f>'12-Digital Mkts'!V40</f>
        <v/>
      </c>
      <c r="G31" t="str">
        <f>'12-Digital Mkts'!AP40</f>
        <v>.</v>
      </c>
      <c r="H31">
        <f>'12-Digital Mkts'!AQ40</f>
        <v>0</v>
      </c>
      <c r="I31" t="str">
        <f t="shared" si="0"/>
        <v>.</v>
      </c>
    </row>
    <row r="32" spans="1:9" ht="50" x14ac:dyDescent="0.25">
      <c r="A32" t="str">
        <f>'12-Digital Mkts'!B41</f>
        <v>N</v>
      </c>
      <c r="B32" t="str">
        <f>'12-Digital Mkts'!A41</f>
        <v>Q12c.2.2</v>
      </c>
      <c r="C32" s="6" t="str">
        <f>LEFT('12-Digital Mkts'!E41,FIND("(Q",'12-Digital Mkts'!E41)-2)</f>
        <v>Has your country introduced, or is it envisaging to introduce, a prohibition on any online platform with a special status to grant preferential treatment in ranking or search functionality to the platform’s own products, in the market(s) where the platform enjoys such special status, over those offered by third party providers?</v>
      </c>
      <c r="D32" t="s">
        <v>81</v>
      </c>
      <c r="E32" t="s">
        <v>280</v>
      </c>
      <c r="F32" t="str">
        <f>'12-Digital Mkts'!V41</f>
        <v/>
      </c>
      <c r="G32" t="str">
        <f>'12-Digital Mkts'!AP41</f>
        <v>.</v>
      </c>
      <c r="H32">
        <f>'12-Digital Mkts'!AQ41</f>
        <v>0</v>
      </c>
      <c r="I32" t="str">
        <f t="shared" si="0"/>
        <v>.</v>
      </c>
    </row>
    <row r="33" spans="1:9" ht="25" x14ac:dyDescent="0.25">
      <c r="A33" t="str">
        <f>'12-Digital Mkts'!B42</f>
        <v>NI</v>
      </c>
      <c r="B33" t="str">
        <f>'12-Digital Mkts'!A42</f>
        <v>Q12c.2.2a</v>
      </c>
      <c r="C33" s="6" t="str">
        <f>LEFT('12-Digital Mkts'!E42,FIND("(Q",'12-Digital Mkts'!E42)-2)</f>
        <v>If you have answered Yes above, please  provide a link to the law introducing this prohibition or to the relevant proposal currently under discussion</v>
      </c>
      <c r="D33" t="s">
        <v>81</v>
      </c>
      <c r="E33" t="s">
        <v>280</v>
      </c>
      <c r="F33" t="str">
        <f>'12-Digital Mkts'!V42</f>
        <v/>
      </c>
      <c r="G33" t="str">
        <f>'12-Digital Mkts'!AP42</f>
        <v>.</v>
      </c>
      <c r="H33">
        <f>'12-Digital Mkts'!AQ42</f>
        <v>0</v>
      </c>
      <c r="I33" t="str">
        <f t="shared" si="0"/>
        <v>.</v>
      </c>
    </row>
    <row r="34" spans="1:9" ht="37.5" x14ac:dyDescent="0.25">
      <c r="A34" t="str">
        <f>'12-Digital Mkts'!B43</f>
        <v>N</v>
      </c>
      <c r="B34" t="str">
        <f>'12-Digital Mkts'!A43</f>
        <v>Q12c.2.3</v>
      </c>
      <c r="C34" s="6" t="str">
        <f>LEFT('12-Digital Mkts'!E43,FIND("(Q",'12-Digital Mkts'!E43)-2)</f>
        <v>Has your country introduced, or is it envisaging to introduce, a prohibition on any online platform with a special status to restrict or impede their final users from i) uninstalling software applications that have been preinstalled, and/or ii) changing default settings?</v>
      </c>
      <c r="D34" t="s">
        <v>81</v>
      </c>
      <c r="E34" t="s">
        <v>280</v>
      </c>
      <c r="F34" t="str">
        <f>'12-Digital Mkts'!V43</f>
        <v/>
      </c>
      <c r="G34" t="str">
        <f>'12-Digital Mkts'!AP43</f>
        <v>.</v>
      </c>
      <c r="H34">
        <f>'12-Digital Mkts'!AQ43</f>
        <v>0</v>
      </c>
      <c r="I34" t="str">
        <f t="shared" si="0"/>
        <v>.</v>
      </c>
    </row>
    <row r="35" spans="1:9" ht="25" x14ac:dyDescent="0.25">
      <c r="A35" t="str">
        <f>'12-Digital Mkts'!B44</f>
        <v>NI</v>
      </c>
      <c r="B35" t="str">
        <f>'12-Digital Mkts'!A44</f>
        <v>Q12c.2.3a</v>
      </c>
      <c r="C35" s="6" t="str">
        <f>LEFT('12-Digital Mkts'!E44,FIND("(Q",'12-Digital Mkts'!E44)-2)</f>
        <v>If you have answered Yes above, please provide a link to the law introducing this prohibition or to the relevant proposal currently under discussion.</v>
      </c>
      <c r="D35" t="s">
        <v>81</v>
      </c>
      <c r="E35" t="s">
        <v>280</v>
      </c>
      <c r="F35" t="str">
        <f>'12-Digital Mkts'!V44</f>
        <v/>
      </c>
      <c r="G35" t="str">
        <f>'12-Digital Mkts'!AP44</f>
        <v>.</v>
      </c>
      <c r="H35">
        <f>'12-Digital Mkts'!AQ44</f>
        <v>0</v>
      </c>
      <c r="I35" t="str">
        <f t="shared" si="0"/>
        <v>.</v>
      </c>
    </row>
    <row r="36" spans="1:9" ht="25" x14ac:dyDescent="0.25">
      <c r="A36" t="str">
        <f>'12-Digital Mkts'!B45</f>
        <v>N</v>
      </c>
      <c r="B36" t="str">
        <f>'12-Digital Mkts'!A45</f>
        <v>Q12c.2.4</v>
      </c>
      <c r="C36" s="6" t="str">
        <f>LEFT('12-Digital Mkts'!E45,FIND("(Q",'12-Digital Mkts'!E45)-2)</f>
        <v>Are clear criteria provided to determine which online platforms have a special status and in which markets?</v>
      </c>
      <c r="D36" t="s">
        <v>81</v>
      </c>
      <c r="E36" t="s">
        <v>280</v>
      </c>
      <c r="F36" t="str">
        <f>'12-Digital Mkts'!V45</f>
        <v/>
      </c>
      <c r="G36" t="str">
        <f>'12-Digital Mkts'!AP45</f>
        <v>.</v>
      </c>
      <c r="H36">
        <f>'12-Digital Mkts'!AQ45</f>
        <v>0</v>
      </c>
      <c r="I36" t="str">
        <f t="shared" si="0"/>
        <v>.</v>
      </c>
    </row>
    <row r="37" spans="1:9" x14ac:dyDescent="0.25">
      <c r="A37" t="str">
        <f>'12-Digital Mkts'!B46</f>
        <v>NI</v>
      </c>
      <c r="B37" t="str">
        <f>'12-Digital Mkts'!A46</f>
        <v>Q12c.2.4a</v>
      </c>
      <c r="C37" s="6" t="str">
        <f>LEFT('12-Digital Mkts'!E46,FIND("(Q",'12-Digital Mkts'!E46)-2)</f>
        <v xml:space="preserve">If you have answered Yes above, please provide a link to the law/regulation that defines these criteria. </v>
      </c>
      <c r="D37" t="s">
        <v>81</v>
      </c>
      <c r="E37" t="s">
        <v>280</v>
      </c>
      <c r="F37" t="str">
        <f>'12-Digital Mkts'!V46</f>
        <v/>
      </c>
      <c r="G37" t="str">
        <f>'12-Digital Mkts'!AP46</f>
        <v>.</v>
      </c>
      <c r="H37">
        <f>'12-Digital Mkts'!AQ46</f>
        <v>0</v>
      </c>
      <c r="I37" t="str">
        <f t="shared" si="0"/>
        <v>.</v>
      </c>
    </row>
    <row r="38" spans="1:9" x14ac:dyDescent="0.25">
      <c r="A38" t="str">
        <f>'12-Digital Mkts'!B48</f>
        <v>NI</v>
      </c>
      <c r="B38" t="str">
        <f>'12-Digital Mkts'!A48</f>
        <v>Q12c.3.1</v>
      </c>
      <c r="C38" s="6" t="str">
        <f>LEFT('12-Digital Mkts'!E48,FIND("(Q",'12-Digital Mkts'!E48)-2)</f>
        <v xml:space="preserve">For which jurisdiction are you answering the questions in Section 12c.3? </v>
      </c>
      <c r="D38" t="s">
        <v>81</v>
      </c>
      <c r="E38" t="s">
        <v>280</v>
      </c>
      <c r="F38" t="str">
        <f>'12-Digital Mkts'!V48</f>
        <v/>
      </c>
      <c r="G38" t="str">
        <f>'12-Digital Mkts'!AP48</f>
        <v>.</v>
      </c>
      <c r="H38">
        <f>'12-Digital Mkts'!AQ48</f>
        <v>0</v>
      </c>
      <c r="I38" t="str">
        <f t="shared" si="0"/>
        <v>.</v>
      </c>
    </row>
    <row r="39" spans="1:9" ht="37.5" x14ac:dyDescent="0.25">
      <c r="A39" t="str">
        <f>'12-Digital Mkts'!B49</f>
        <v>N</v>
      </c>
      <c r="B39" t="str">
        <f>'12-Digital Mkts'!A49</f>
        <v>Q12c.3.2</v>
      </c>
      <c r="C39" s="6" t="str">
        <f>LEFT('12-Digital Mkts'!E49,FIND("(Q",'12-Digital Mkts'!E49)-2)</f>
        <v>Has your country introduced, or is it envisaging to introduce, a prohibition on any online platform with a special status to use non-public data generated on their platform by activities of third-party business users or of their own final customers to support the platform's services?</v>
      </c>
      <c r="D39" t="s">
        <v>81</v>
      </c>
      <c r="E39" t="s">
        <v>280</v>
      </c>
      <c r="F39" t="str">
        <f>'12-Digital Mkts'!V49</f>
        <v/>
      </c>
      <c r="G39" t="str">
        <f>'12-Digital Mkts'!AP49</f>
        <v>.</v>
      </c>
      <c r="H39">
        <f>'12-Digital Mkts'!AQ49</f>
        <v>0</v>
      </c>
      <c r="I39" t="str">
        <f t="shared" si="0"/>
        <v>.</v>
      </c>
    </row>
    <row r="40" spans="1:9" ht="25" x14ac:dyDescent="0.25">
      <c r="A40" t="str">
        <f>'12-Digital Mkts'!B50</f>
        <v>NI</v>
      </c>
      <c r="B40" t="str">
        <f>'12-Digital Mkts'!A50</f>
        <v>Q12c.3.2a</v>
      </c>
      <c r="C40" s="6" t="str">
        <f>LEFT('12-Digital Mkts'!E50,FIND("(Q",'12-Digital Mkts'!E50)-2)</f>
        <v>If you have answered Yes above, please provide a link to the law introducing this regime or to the relevant proposal currently under discussion.</v>
      </c>
      <c r="D40" t="s">
        <v>81</v>
      </c>
      <c r="E40" t="s">
        <v>280</v>
      </c>
      <c r="F40" t="str">
        <f>'12-Digital Mkts'!V50</f>
        <v/>
      </c>
      <c r="G40" t="str">
        <f>'12-Digital Mkts'!AP50</f>
        <v>.</v>
      </c>
      <c r="H40">
        <f>'12-Digital Mkts'!AQ50</f>
        <v>0</v>
      </c>
      <c r="I40" t="str">
        <f t="shared" si="0"/>
        <v>.</v>
      </c>
    </row>
    <row r="41" spans="1:9" ht="37.5" x14ac:dyDescent="0.25">
      <c r="A41" t="str">
        <f>'12-Digital Mkts'!B51</f>
        <v>N</v>
      </c>
      <c r="B41" t="str">
        <f>'12-Digital Mkts'!A51</f>
        <v>Q12c.3.3</v>
      </c>
      <c r="C41" s="6" t="str">
        <f>LEFT('12-Digital Mkts'!E51,FIND("(Q",'12-Digital Mkts'!E51)-2)</f>
        <v xml:space="preserve">Has your country introduced, or is it envisaging to introduce, an obligation on any online platform with a special status to guarantee third-party business users access to certain categories of data held by these platforms? </v>
      </c>
      <c r="D41" t="s">
        <v>81</v>
      </c>
      <c r="E41" t="s">
        <v>280</v>
      </c>
      <c r="F41" t="str">
        <f>'12-Digital Mkts'!V51</f>
        <v/>
      </c>
      <c r="G41" t="str">
        <f>'12-Digital Mkts'!AP51</f>
        <v>.</v>
      </c>
      <c r="H41">
        <f>'12-Digital Mkts'!AQ51</f>
        <v>0</v>
      </c>
      <c r="I41" t="str">
        <f t="shared" si="0"/>
        <v>.</v>
      </c>
    </row>
    <row r="42" spans="1:9" ht="25" x14ac:dyDescent="0.25">
      <c r="A42" t="str">
        <f>'12-Digital Mkts'!B52</f>
        <v>N</v>
      </c>
      <c r="B42" t="str">
        <f>'12-Digital Mkts'!A52</f>
        <v>Q12c.3.3a</v>
      </c>
      <c r="C42" s="6" t="str">
        <f>LEFT('12-Digital Mkts'!F52,FIND("(Q",'12-Digital Mkts'!F52)-2)</f>
        <v>Does this obligation clearly specify to which categories of data held by online platforms with a special status access must be granted to third party business users?</v>
      </c>
      <c r="D42" t="s">
        <v>81</v>
      </c>
      <c r="E42" t="s">
        <v>280</v>
      </c>
      <c r="F42" t="str">
        <f>'12-Digital Mkts'!V52</f>
        <v/>
      </c>
      <c r="G42" t="str">
        <f>'12-Digital Mkts'!AP52</f>
        <v>.</v>
      </c>
      <c r="H42">
        <f>'12-Digital Mkts'!AQ52</f>
        <v>0</v>
      </c>
      <c r="I42" t="str">
        <f t="shared" si="0"/>
        <v>.</v>
      </c>
    </row>
    <row r="43" spans="1:9" ht="25" x14ac:dyDescent="0.25">
      <c r="A43" t="str">
        <f>'12-Digital Mkts'!B53</f>
        <v>N</v>
      </c>
      <c r="B43" t="str">
        <f>'12-Digital Mkts'!A53</f>
        <v>Q12c.3.3b</v>
      </c>
      <c r="C43" s="6" t="str">
        <f>LEFT('12-Digital Mkts'!F53,FIND("(Q",'12-Digital Mkts'!F53)-2)</f>
        <v>Does this obligation require that the online platforms with a special status must ensure that the transfer of these data occurs in a structured and machine-readable format?</v>
      </c>
      <c r="D43" t="s">
        <v>81</v>
      </c>
      <c r="E43" t="s">
        <v>280</v>
      </c>
      <c r="F43" t="str">
        <f>'12-Digital Mkts'!V53</f>
        <v/>
      </c>
      <c r="G43" t="str">
        <f>'12-Digital Mkts'!AP53</f>
        <v>.</v>
      </c>
      <c r="H43">
        <f>'12-Digital Mkts'!AQ53</f>
        <v>0</v>
      </c>
      <c r="I43" t="str">
        <f t="shared" si="0"/>
        <v>.</v>
      </c>
    </row>
    <row r="44" spans="1:9" ht="25" x14ac:dyDescent="0.25">
      <c r="A44" t="str">
        <f>'12-Digital Mkts'!B54</f>
        <v>N</v>
      </c>
      <c r="B44" t="str">
        <f>'12-Digital Mkts'!A54</f>
        <v>Q12c.3.3c</v>
      </c>
      <c r="C44" s="6" t="str">
        <f>LEFT('12-Digital Mkts'!F54,FIND("(Q",'12-Digital Mkts'!F54)-2)</f>
        <v>Does this obligation require the online platforms with a special status to maintain a set of third-party accessible interfaces (including APIs) to support the transfer of these data?</v>
      </c>
      <c r="D44" t="s">
        <v>81</v>
      </c>
      <c r="E44" t="s">
        <v>280</v>
      </c>
      <c r="F44" t="str">
        <f>'12-Digital Mkts'!V54</f>
        <v/>
      </c>
      <c r="G44" t="str">
        <f>'12-Digital Mkts'!AP54</f>
        <v>.</v>
      </c>
      <c r="H44">
        <f>'12-Digital Mkts'!AQ54</f>
        <v>0</v>
      </c>
      <c r="I44" t="str">
        <f t="shared" si="0"/>
        <v>.</v>
      </c>
    </row>
    <row r="45" spans="1:9" ht="25" x14ac:dyDescent="0.25">
      <c r="A45" t="str">
        <f>'12-Digital Mkts'!B55</f>
        <v>N</v>
      </c>
      <c r="B45" t="str">
        <f>'12-Digital Mkts'!A55</f>
        <v>Q12c.3.3d</v>
      </c>
      <c r="C45" s="6" t="str">
        <f>LEFT('12-Digital Mkts'!F55,FIND("(Q",'12-Digital Mkts'!F55)-2)</f>
        <v>Does this obligation require the online platforms with a special status to provide continuous and real-time access to these data?</v>
      </c>
      <c r="D45" t="s">
        <v>81</v>
      </c>
      <c r="E45" t="s">
        <v>280</v>
      </c>
      <c r="F45" t="str">
        <f>'12-Digital Mkts'!V55</f>
        <v/>
      </c>
      <c r="G45" t="str">
        <f>'12-Digital Mkts'!AP55</f>
        <v>.</v>
      </c>
      <c r="H45">
        <f>'12-Digital Mkts'!AQ55</f>
        <v>0</v>
      </c>
      <c r="I45" t="str">
        <f t="shared" si="0"/>
        <v>.</v>
      </c>
    </row>
    <row r="46" spans="1:9" ht="25" x14ac:dyDescent="0.25">
      <c r="A46" t="str">
        <f>'12-Digital Mkts'!B56</f>
        <v>NI</v>
      </c>
      <c r="B46" t="str">
        <f>'12-Digital Mkts'!A56</f>
        <v>Q12c.3.3e</v>
      </c>
      <c r="C46" s="6" t="str">
        <f>LEFT('12-Digital Mkts'!E56,FIND("(Q",'12-Digital Mkts'!E56)-2)</f>
        <v>Please provide a link to the law introducing all the obligations listed above for which you have answered  Yes, or to the relevant proposal currently under discussion.</v>
      </c>
      <c r="D46" t="s">
        <v>81</v>
      </c>
      <c r="E46" t="s">
        <v>280</v>
      </c>
      <c r="F46" t="str">
        <f>'12-Digital Mkts'!V56</f>
        <v/>
      </c>
      <c r="G46" t="str">
        <f>'12-Digital Mkts'!AP56</f>
        <v>.</v>
      </c>
      <c r="H46">
        <f>'12-Digital Mkts'!AQ56</f>
        <v>0</v>
      </c>
      <c r="I46" t="str">
        <f t="shared" si="0"/>
        <v>.</v>
      </c>
    </row>
    <row r="47" spans="1:9" ht="37.5" x14ac:dyDescent="0.25">
      <c r="A47" t="str">
        <f>'12-Digital Mkts'!B57</f>
        <v>N</v>
      </c>
      <c r="B47" t="str">
        <f>'12-Digital Mkts'!A57</f>
        <v>Q12c.3.4</v>
      </c>
      <c r="C47" s="6" t="str">
        <f>LEFT('12-Digital Mkts'!E57,FIND("(Q",'12-Digital Mkts'!E57)-2)</f>
        <v>Has your country introduced, or is it envisaging to introduce, an obligation on any online platform with a special status to guarantee their final users access to certain categories of data held by these platforms?</v>
      </c>
      <c r="D47" t="s">
        <v>81</v>
      </c>
      <c r="E47" t="s">
        <v>280</v>
      </c>
      <c r="F47" t="str">
        <f>'12-Digital Mkts'!V57</f>
        <v/>
      </c>
      <c r="G47" t="str">
        <f>'12-Digital Mkts'!AP57</f>
        <v>.</v>
      </c>
      <c r="H47">
        <f>'12-Digital Mkts'!AQ57</f>
        <v>0</v>
      </c>
      <c r="I47" t="str">
        <f t="shared" si="0"/>
        <v>.</v>
      </c>
    </row>
    <row r="48" spans="1:9" ht="25" x14ac:dyDescent="0.25">
      <c r="A48" t="str">
        <f>'12-Digital Mkts'!B58</f>
        <v>N</v>
      </c>
      <c r="B48" t="str">
        <f>'12-Digital Mkts'!A58</f>
        <v>Q12c.3.4a</v>
      </c>
      <c r="C48" s="6" t="str">
        <f>LEFT('12-Digital Mkts'!F58,FIND("(Q",'12-Digital Mkts'!F58)-2)</f>
        <v>Does this obligation clearly specify to which categories of data held by online platforms with a special status access must be granted to final users?</v>
      </c>
      <c r="D48" t="s">
        <v>81</v>
      </c>
      <c r="E48" t="s">
        <v>280</v>
      </c>
      <c r="F48" t="str">
        <f>'12-Digital Mkts'!V58</f>
        <v/>
      </c>
      <c r="G48" t="str">
        <f>'12-Digital Mkts'!AP58</f>
        <v>.</v>
      </c>
      <c r="H48">
        <f>'12-Digital Mkts'!AQ58</f>
        <v>0</v>
      </c>
      <c r="I48" t="str">
        <f t="shared" si="0"/>
        <v>.</v>
      </c>
    </row>
    <row r="49" spans="1:9" ht="25" x14ac:dyDescent="0.25">
      <c r="A49" t="str">
        <f>'12-Digital Mkts'!B59</f>
        <v>N</v>
      </c>
      <c r="B49" t="str">
        <f>'12-Digital Mkts'!A59</f>
        <v>Q12c.3.4b</v>
      </c>
      <c r="C49" s="6" t="str">
        <f>LEFT('12-Digital Mkts'!F59,FIND("(Q",'12-Digital Mkts'!F59)-2)</f>
        <v>Does this obligation require that the designated platforms must ensure that the transfer of these data occurs in a structured and machine-readable format?</v>
      </c>
      <c r="D49" t="s">
        <v>81</v>
      </c>
      <c r="E49" t="s">
        <v>280</v>
      </c>
      <c r="F49" t="str">
        <f>'12-Digital Mkts'!V59</f>
        <v/>
      </c>
      <c r="G49" t="str">
        <f>'12-Digital Mkts'!AP59</f>
        <v>.</v>
      </c>
      <c r="H49">
        <f>'12-Digital Mkts'!AQ59</f>
        <v>0</v>
      </c>
      <c r="I49" t="str">
        <f t="shared" si="0"/>
        <v>.</v>
      </c>
    </row>
    <row r="50" spans="1:9" ht="25" x14ac:dyDescent="0.25">
      <c r="A50" t="str">
        <f>'12-Digital Mkts'!B60</f>
        <v>N</v>
      </c>
      <c r="B50" t="str">
        <f>'12-Digital Mkts'!A60</f>
        <v>Q12c.3.4c</v>
      </c>
      <c r="C50" s="6" t="str">
        <f>LEFT('12-Digital Mkts'!F60,FIND("(Q",'12-Digital Mkts'!F60)-2)</f>
        <v>Does this obligation require the online platforms with a special status to maintain a set of third-party accessible interfaces (including APIs) to support the transfer of these data?</v>
      </c>
      <c r="D50" t="s">
        <v>81</v>
      </c>
      <c r="E50" t="s">
        <v>280</v>
      </c>
      <c r="F50" t="str">
        <f>'12-Digital Mkts'!V60</f>
        <v/>
      </c>
      <c r="G50" t="str">
        <f>'12-Digital Mkts'!AP60</f>
        <v>.</v>
      </c>
      <c r="H50">
        <f>'12-Digital Mkts'!AQ60</f>
        <v>0</v>
      </c>
      <c r="I50" t="str">
        <f t="shared" si="0"/>
        <v>.</v>
      </c>
    </row>
    <row r="51" spans="1:9" ht="25" x14ac:dyDescent="0.25">
      <c r="A51" t="str">
        <f>'12-Digital Mkts'!B61</f>
        <v>N</v>
      </c>
      <c r="B51" t="str">
        <f>'12-Digital Mkts'!A61</f>
        <v>Q12c.3.4d</v>
      </c>
      <c r="C51" s="6" t="str">
        <f>LEFT('12-Digital Mkts'!F61,FIND("(Q",'12-Digital Mkts'!F61)-2)</f>
        <v>Does this obligation require the online platforms with a special status to provide continuous and real-time access to these data?</v>
      </c>
      <c r="D51" t="s">
        <v>81</v>
      </c>
      <c r="E51" t="s">
        <v>280</v>
      </c>
      <c r="F51" t="str">
        <f>'12-Digital Mkts'!V61</f>
        <v/>
      </c>
      <c r="G51" t="str">
        <f>'12-Digital Mkts'!AP61</f>
        <v>.</v>
      </c>
      <c r="H51">
        <f>'12-Digital Mkts'!AQ61</f>
        <v>0</v>
      </c>
      <c r="I51" t="str">
        <f t="shared" si="0"/>
        <v>.</v>
      </c>
    </row>
    <row r="52" spans="1:9" ht="25" x14ac:dyDescent="0.25">
      <c r="A52" t="str">
        <f>'12-Digital Mkts'!B62</f>
        <v>NI</v>
      </c>
      <c r="B52" t="str">
        <f>'12-Digital Mkts'!A62</f>
        <v>Q12c.3.4e</v>
      </c>
      <c r="C52" s="6" t="str">
        <f>LEFT('12-Digital Mkts'!E62,FIND("(Q",'12-Digital Mkts'!E62)-2)</f>
        <v>Please provide a link to the law introducing all the obligations listed above for which you have answered Yes, or to the relevant proposal currently under discussion.</v>
      </c>
      <c r="D52" t="s">
        <v>81</v>
      </c>
      <c r="E52" t="s">
        <v>280</v>
      </c>
      <c r="F52" t="str">
        <f>'12-Digital Mkts'!V62</f>
        <v/>
      </c>
      <c r="G52" t="str">
        <f>'12-Digital Mkts'!AP62</f>
        <v>.</v>
      </c>
      <c r="H52">
        <f>'12-Digital Mkts'!AQ62</f>
        <v>0</v>
      </c>
      <c r="I52" t="str">
        <f t="shared" si="0"/>
        <v>.</v>
      </c>
    </row>
    <row r="53" spans="1:9" ht="25" x14ac:dyDescent="0.25">
      <c r="A53" t="str">
        <f>'12-Digital Mkts'!B63</f>
        <v>N</v>
      </c>
      <c r="B53" t="str">
        <f>'12-Digital Mkts'!A63</f>
        <v>Q12c.3.5</v>
      </c>
      <c r="C53" s="6" t="str">
        <f>LEFT('12-Digital Mkts'!E63,FIND("(Q",'12-Digital Mkts'!E63)-2)</f>
        <v>Are clear criteria provided to determine which online platforms have a special status and in which markets?</v>
      </c>
      <c r="D53" t="s">
        <v>81</v>
      </c>
      <c r="E53" t="s">
        <v>280</v>
      </c>
      <c r="F53" t="str">
        <f>'12-Digital Mkts'!V63</f>
        <v/>
      </c>
      <c r="G53" t="str">
        <f>'12-Digital Mkts'!AP63</f>
        <v>.</v>
      </c>
      <c r="H53">
        <f>'12-Digital Mkts'!AQ63</f>
        <v>0</v>
      </c>
      <c r="I53" t="str">
        <f t="shared" si="0"/>
        <v>.</v>
      </c>
    </row>
    <row r="54" spans="1:9" x14ac:dyDescent="0.25">
      <c r="A54" t="str">
        <f>'12-Digital Mkts'!B64</f>
        <v>NI</v>
      </c>
      <c r="B54" t="str">
        <f>'12-Digital Mkts'!A64</f>
        <v>Q12c.3.5a</v>
      </c>
      <c r="C54" s="6" t="str">
        <f>LEFT('12-Digital Mkts'!E64,FIND("(Q",'12-Digital Mkts'!E64)-2)</f>
        <v>If you have answered Yes above, please provide a link to the law/regulation that defines these criteria.</v>
      </c>
      <c r="D54" t="s">
        <v>81</v>
      </c>
      <c r="E54" t="s">
        <v>280</v>
      </c>
      <c r="F54" t="str">
        <f>'12-Digital Mkts'!V64</f>
        <v/>
      </c>
      <c r="G54" t="str">
        <f>'12-Digital Mkts'!AP64</f>
        <v>.</v>
      </c>
      <c r="H54">
        <f>'12-Digital Mkts'!AQ64</f>
        <v>0</v>
      </c>
      <c r="I54" t="str">
        <f t="shared" si="0"/>
        <v>.</v>
      </c>
    </row>
  </sheetData>
  <sheetProtection algorithmName="SHA-512" hashValue="XzNA/20rYIcv59GjcnooGhp06pjHp9mCor5oC4s82ZdlabPM0ajQbsFBHkAf3Z4qeDNdQjKsdZRc8R+WPTcDXw==" saltValue="1EQ0yGUDHXLYDCYlSOdo0w==" spinCount="100000" sheet="1" objects="1" scenarios="1"/>
  <autoFilter ref="A1:G1" xr:uid="{43286C28-7398-469B-B3F9-4E5AFC156C1F}"/>
  <pageMargins left="0.7" right="0.7" top="0.75" bottom="0.75" header="0.3" footer="0.3"/>
  <pageSetup paperSize="9" orientation="portrait" r:id="rId1"/>
  <headerFooter>
    <oddFooter>&amp;C_x000D_&amp;1#&amp;"Calibri"&amp;10&amp;K0000FF Restricted Use - À usage restreint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BC1E-49F7-4CD7-A7AF-79F3A04A28B5}">
  <sheetPr codeName="Sheet6"/>
  <dimension ref="A1:I9"/>
  <sheetViews>
    <sheetView zoomScale="85" zoomScaleNormal="85" workbookViewId="0">
      <selection activeCell="B22" sqref="B22"/>
    </sheetView>
  </sheetViews>
  <sheetFormatPr defaultRowHeight="12.5" x14ac:dyDescent="0.25"/>
  <cols>
    <col min="1" max="1" width="13.81640625" style="5" customWidth="1"/>
    <col min="2" max="2" width="23.54296875" style="5" customWidth="1"/>
    <col min="3" max="3" width="17.54296875" style="5" customWidth="1"/>
    <col min="4" max="4" width="18.7265625" style="5" customWidth="1"/>
    <col min="5" max="5" width="18.453125" style="5" customWidth="1"/>
    <col min="6" max="6" width="19.453125" style="5" customWidth="1"/>
    <col min="7" max="7" width="16.7265625" style="6" customWidth="1"/>
    <col min="8" max="8" width="14.81640625" style="6" customWidth="1"/>
    <col min="9" max="9" width="8.7265625" style="6"/>
  </cols>
  <sheetData>
    <row r="1" spans="1:8" ht="23" x14ac:dyDescent="0.25">
      <c r="A1" s="5" t="s">
        <v>63</v>
      </c>
      <c r="B1" s="5" t="s">
        <v>68</v>
      </c>
      <c r="C1" s="5" t="s">
        <v>121</v>
      </c>
      <c r="D1" s="5" t="s">
        <v>78</v>
      </c>
      <c r="E1" s="5" t="s">
        <v>116</v>
      </c>
      <c r="F1" s="5" t="s">
        <v>118</v>
      </c>
      <c r="G1" s="5" t="s">
        <v>277</v>
      </c>
      <c r="H1" s="5" t="s">
        <v>112</v>
      </c>
    </row>
    <row r="2" spans="1:8" ht="46" x14ac:dyDescent="0.25">
      <c r="A2" s="8" t="s">
        <v>64</v>
      </c>
      <c r="B2" s="5" t="s">
        <v>72</v>
      </c>
      <c r="C2" s="5" t="s">
        <v>122</v>
      </c>
      <c r="D2" s="5" t="s">
        <v>79</v>
      </c>
      <c r="E2" s="5" t="s">
        <v>117</v>
      </c>
      <c r="F2" s="5" t="s">
        <v>119</v>
      </c>
      <c r="G2" s="5" t="s">
        <v>101</v>
      </c>
      <c r="H2" s="5" t="s">
        <v>62</v>
      </c>
    </row>
    <row r="3" spans="1:8" ht="23" x14ac:dyDescent="0.25">
      <c r="A3" s="5" t="s">
        <v>62</v>
      </c>
      <c r="B3" s="5" t="s">
        <v>73</v>
      </c>
      <c r="C3" s="5" t="s">
        <v>62</v>
      </c>
      <c r="D3" s="5" t="s">
        <v>62</v>
      </c>
      <c r="E3" s="5" t="s">
        <v>62</v>
      </c>
      <c r="F3" s="5" t="s">
        <v>62</v>
      </c>
      <c r="G3" s="5" t="s">
        <v>261</v>
      </c>
      <c r="H3" s="5" t="s">
        <v>113</v>
      </c>
    </row>
    <row r="4" spans="1:8" ht="23" x14ac:dyDescent="0.25">
      <c r="B4" s="5" t="s">
        <v>74</v>
      </c>
      <c r="G4" s="5"/>
    </row>
    <row r="5" spans="1:8" ht="30" customHeight="1" x14ac:dyDescent="0.25">
      <c r="B5" s="5" t="s">
        <v>75</v>
      </c>
    </row>
    <row r="6" spans="1:8" ht="23" x14ac:dyDescent="0.25">
      <c r="B6" s="5" t="s">
        <v>76</v>
      </c>
    </row>
    <row r="7" spans="1:8" x14ac:dyDescent="0.25">
      <c r="B7" s="5" t="s">
        <v>77</v>
      </c>
    </row>
    <row r="9" spans="1:8" x14ac:dyDescent="0.25">
      <c r="A9" s="5" t="s">
        <v>65</v>
      </c>
      <c r="B9" s="5" t="s">
        <v>66</v>
      </c>
      <c r="C9" s="5" t="s">
        <v>67</v>
      </c>
      <c r="D9" s="5" t="s">
        <v>69</v>
      </c>
      <c r="E9" s="5" t="s">
        <v>70</v>
      </c>
      <c r="F9" s="5" t="s">
        <v>71</v>
      </c>
      <c r="G9" s="5" t="s">
        <v>102</v>
      </c>
      <c r="H9" s="5" t="s">
        <v>114</v>
      </c>
    </row>
  </sheetData>
  <sheetProtection algorithmName="SHA-512" hashValue="rNfJhemX61qOwJKIX7ed+UjI+xjeafkWYytW0Vyex90qQjuj1jEXPotDA4bRhjAvxaDqhAf34fAR2tiO38tbOg==" saltValue="qgA0O529M/ESi/CNU5dq0Q=="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5B1A4-EE35-4A73-9932-1CF855630CB7}">
  <sheetPr codeName="Sheet7"/>
  <dimension ref="A1:V85"/>
  <sheetViews>
    <sheetView topLeftCell="A22" zoomScale="85" zoomScaleNormal="85" workbookViewId="0">
      <pane xSplit="1" topLeftCell="B1" activePane="topRight" state="frozen"/>
      <selection activeCell="B22" sqref="B22"/>
      <selection pane="topRight" activeCell="B22" sqref="B22"/>
    </sheetView>
  </sheetViews>
  <sheetFormatPr defaultRowHeight="12.5" x14ac:dyDescent="0.25"/>
  <cols>
    <col min="1" max="1" width="10.7265625" bestFit="1" customWidth="1"/>
    <col min="2" max="2" width="14.7265625" customWidth="1"/>
    <col min="4" max="4" width="12.453125" customWidth="1"/>
    <col min="6" max="6" width="11.54296875" customWidth="1"/>
    <col min="8" max="8" width="13.453125" customWidth="1"/>
    <col min="10" max="10" width="16.26953125" customWidth="1"/>
    <col min="12" max="12" width="11" customWidth="1"/>
    <col min="14" max="14" width="12.1796875" customWidth="1"/>
    <col min="16" max="16" width="12.26953125" customWidth="1"/>
    <col min="18" max="18" width="12.1796875" customWidth="1"/>
    <col min="20" max="20" width="11.7265625" customWidth="1"/>
    <col min="22" max="22" width="13" customWidth="1"/>
  </cols>
  <sheetData>
    <row r="1" spans="1:22" x14ac:dyDescent="0.25">
      <c r="A1" s="6"/>
      <c r="B1" s="13">
        <f>IF(LEFT(B3,63)="not applicable (answer none of the above to the question above)",1,COUNTA(B3:B4))</f>
        <v>2</v>
      </c>
      <c r="D1" s="13">
        <f>IF(LEFT(D3,48)="not applicable (answer no to the question above)",1,COUNTA(D3:D4))</f>
        <v>2</v>
      </c>
      <c r="F1" s="13">
        <f>IF(LEFT(F3,48)="not applicable (answer no to the question above)",1,COUNTA(F3:F4))</f>
        <v>2</v>
      </c>
      <c r="H1" s="13">
        <f>IF(LEFT(H3,38)="not applicable (answer no to Q12c.3.3)",1,COUNTA(H3:H5))</f>
        <v>3</v>
      </c>
      <c r="J1" s="13">
        <f>IF(LEFT(J3,38)="not applicable (answer no to Q12c.3.3)",1,COUNTA(J3:J5))</f>
        <v>3</v>
      </c>
      <c r="L1" s="13">
        <f>IF(LEFT(L3,38)="not applicable (answer no to Q12c.3.3)",1,COUNTA(L3:L5))</f>
        <v>3</v>
      </c>
      <c r="N1" s="13">
        <f>IF(LEFT(N3,38)="not applicable (answer no to Q12c.3.3)",1,COUNTA(N3:N5))</f>
        <v>3</v>
      </c>
      <c r="P1" s="13">
        <f>IF(LEFT(P3,38)="not applicable (answer no to Q12c.3.4)",1,COUNTA(P3:P5))</f>
        <v>3</v>
      </c>
      <c r="R1" s="13">
        <f>IF(LEFT(R3,38)="not applicable (answer no to Q12c.3.4)",1,COUNTA(R3:R5))</f>
        <v>3</v>
      </c>
      <c r="T1" s="13">
        <f>IF(LEFT(T3,38)="not applicable (answer no to Q12c.3.4)",1,COUNTA(T3:T5))</f>
        <v>3</v>
      </c>
      <c r="V1" s="13">
        <f>IF(LEFT(V3,38)="not applicable (answer no to Q12c.3.4)",1,COUNTA(V3:V5))</f>
        <v>3</v>
      </c>
    </row>
    <row r="2" spans="1:22" x14ac:dyDescent="0.25">
      <c r="A2" s="6" t="s">
        <v>88</v>
      </c>
      <c r="B2" t="s">
        <v>164</v>
      </c>
      <c r="D2" t="s">
        <v>165</v>
      </c>
      <c r="F2" t="s">
        <v>166</v>
      </c>
      <c r="H2" t="s">
        <v>167</v>
      </c>
      <c r="J2" t="s">
        <v>168</v>
      </c>
      <c r="L2" t="s">
        <v>169</v>
      </c>
      <c r="N2" t="s">
        <v>170</v>
      </c>
      <c r="P2" t="s">
        <v>171</v>
      </c>
      <c r="R2" t="s">
        <v>172</v>
      </c>
      <c r="T2" t="s">
        <v>173</v>
      </c>
      <c r="V2" t="s">
        <v>174</v>
      </c>
    </row>
    <row r="3" spans="1:22" x14ac:dyDescent="0.25">
      <c r="A3" s="6" t="s">
        <v>89</v>
      </c>
      <c r="B3" s="12" t="str">
        <f>IF('12-Digital Mkts'!$AB$20="none of the above","not applicable (answer none of the above to the question above)","yes")</f>
        <v>yes</v>
      </c>
      <c r="D3" s="12" t="str">
        <f>IF('12-Digital Mkts'!$AB$25="no","not applicable (answer no to the question above)","yes")</f>
        <v>yes</v>
      </c>
      <c r="F3" s="12" t="str">
        <f>IF('12-Digital Mkts'!$AB$31="no","not applicable (answer no to the question above)","yes")</f>
        <v>yes</v>
      </c>
      <c r="H3" s="12" t="str">
        <f>IF('12-Digital Mkts'!$AB$51="no","not applicable (answer no to Q12c.3.3)","yes")</f>
        <v>yes</v>
      </c>
      <c r="J3" s="12" t="str">
        <f>IF('12-Digital Mkts'!$AB$51="no","not applicable (answer no to Q12c.3.3)","yes")</f>
        <v>yes</v>
      </c>
      <c r="L3" s="12" t="str">
        <f>IF('12-Digital Mkts'!$AB$51="no","not applicable (answer no to Q12c.3.3)","yes")</f>
        <v>yes</v>
      </c>
      <c r="N3" s="12" t="str">
        <f>IF('12-Digital Mkts'!$AB$51="no","not applicable (answer no to Q12c.3.3)","yes")</f>
        <v>yes</v>
      </c>
      <c r="P3" s="12" t="str">
        <f>IF('12-Digital Mkts'!$AB$57="no","not applicable (answer no to Q12c.3.4)","yes")</f>
        <v>yes</v>
      </c>
      <c r="R3" s="12" t="str">
        <f>IF('12-Digital Mkts'!$AB$57="no","not applicable (answer no to Q12c.3.4)","yes")</f>
        <v>yes</v>
      </c>
      <c r="T3" s="12" t="str">
        <f>IF('12-Digital Mkts'!$AB$57="no","not applicable (answer no to Q12c.3.4)","yes")</f>
        <v>yes</v>
      </c>
      <c r="V3" s="12" t="str">
        <f>IF('12-Digital Mkts'!$AB$57="no","not applicable (answer no to Q12c.3.4)","yes")</f>
        <v>yes</v>
      </c>
    </row>
    <row r="4" spans="1:22" ht="46" x14ac:dyDescent="0.25">
      <c r="A4" s="6"/>
      <c r="B4" s="12" t="str">
        <f>IF('12-Digital Mkts'!$AB$20="none of the above","not applicable (answer none of the above to the question above)","no, it applies to all firms")</f>
        <v>no, it applies to all firms</v>
      </c>
      <c r="D4" s="12" t="str">
        <f>IF('12-Digital Mkts'!$AB$25="no","not applicable (answer no to the question above)","no, it applies to all firms")</f>
        <v>no, it applies to all firms</v>
      </c>
      <c r="F4" s="12" t="str">
        <f>IF('12-Digital Mkts'!$AB$31="no","not applicable (answer no to the question above)","no, it applies to all firms")</f>
        <v>no, it applies to all firms</v>
      </c>
      <c r="H4" s="12" t="str">
        <f>IF('12-Digital Mkts'!$AB$51="no","not applicable (answer no to Q12c.3.3)","yes, obligation under discussion")</f>
        <v>yes, obligation under discussion</v>
      </c>
      <c r="J4" s="12" t="str">
        <f>IF('12-Digital Mkts'!$AB$51="no","not applicable (answer no to Q12c.3.3)","yes, obligation under discussion")</f>
        <v>yes, obligation under discussion</v>
      </c>
      <c r="L4" s="12" t="str">
        <f>IF('12-Digital Mkts'!$AB$51="no","not applicable (answer no to Q12c.3.3)","yes, obligation under discussion")</f>
        <v>yes, obligation under discussion</v>
      </c>
      <c r="N4" s="12" t="str">
        <f>IF('12-Digital Mkts'!$AB$51="no","not applicable (answer no to Q12c.3.3)","yes, obligation under discussion")</f>
        <v>yes, obligation under discussion</v>
      </c>
      <c r="P4" s="12" t="str">
        <f>IF('12-Digital Mkts'!$AB$57="no","not applicable (answer no to Q12c.3.4)","yes, obligation under discussion")</f>
        <v>yes, obligation under discussion</v>
      </c>
      <c r="R4" s="12" t="str">
        <f>IF('12-Digital Mkts'!$AB$57="no","not applicable (answer no to Q12c.3.4)","yes, obligation under discussion")</f>
        <v>yes, obligation under discussion</v>
      </c>
      <c r="T4" s="12" t="str">
        <f>IF('12-Digital Mkts'!$AB$57="no","not applicable (answer no to Q12c.3.4)","yes, obligation under discussion")</f>
        <v>yes, obligation under discussion</v>
      </c>
      <c r="V4" s="12" t="str">
        <f>IF('12-Digital Mkts'!$AB$57="no","not applicable (answer no to Q12c.3.4)","yes, obligation under discussion")</f>
        <v>yes, obligation under discussion</v>
      </c>
    </row>
    <row r="5" spans="1:22" x14ac:dyDescent="0.25">
      <c r="A5" s="6"/>
      <c r="H5" s="12" t="str">
        <f>IF('12-Digital Mkts'!$AB$51="no","not applicable (answer no to Q12c.3.3)","no")</f>
        <v>no</v>
      </c>
      <c r="J5" s="12" t="str">
        <f>IF('12-Digital Mkts'!$AB$51="no","not applicable (answer no to Q12c.3.3)","no")</f>
        <v>no</v>
      </c>
      <c r="L5" s="12" t="str">
        <f>IF('12-Digital Mkts'!$AB$51="no","not applicable (answer no to Q12c.3.3)","no")</f>
        <v>no</v>
      </c>
      <c r="N5" s="12" t="str">
        <f>IF('12-Digital Mkts'!$AB$51="no","not applicable (answer no to Q12c.3.3)","no")</f>
        <v>no</v>
      </c>
      <c r="P5" s="12" t="str">
        <f>IF('12-Digital Mkts'!$AB$57="no","not applicable (answer no to Q12c.3.4)","no")</f>
        <v>no</v>
      </c>
      <c r="R5" s="12" t="str">
        <f>IF('12-Digital Mkts'!$AB$57="no","not applicable (answer no to Q12c.3.4)","no")</f>
        <v>no</v>
      </c>
      <c r="T5" s="12" t="str">
        <f>IF('12-Digital Mkts'!$AB$57="no","not applicable (answer no to Q12c.3.4)","no")</f>
        <v>no</v>
      </c>
      <c r="V5" s="12" t="str">
        <f>IF('12-Digital Mkts'!$AB$57="no","not applicable (answer no to Q12c.3.4)","no")</f>
        <v>no</v>
      </c>
    </row>
    <row r="6" spans="1:22" x14ac:dyDescent="0.25">
      <c r="A6" s="6"/>
    </row>
    <row r="7" spans="1:22" x14ac:dyDescent="0.25">
      <c r="A7" s="6"/>
    </row>
    <row r="8" spans="1:22" x14ac:dyDescent="0.25">
      <c r="A8" s="6"/>
    </row>
    <row r="9" spans="1:22" x14ac:dyDescent="0.25">
      <c r="A9" s="6"/>
    </row>
    <row r="10" spans="1:22" x14ac:dyDescent="0.25">
      <c r="A10" s="6"/>
    </row>
    <row r="11" spans="1:22" x14ac:dyDescent="0.25">
      <c r="A11" s="6"/>
      <c r="B11" s="13">
        <f>IF(LEFT(B13,63)="not applicable (answer none of the above to the question above)",1,COUNTA(B13:B14))</f>
        <v>2</v>
      </c>
      <c r="D11" s="13">
        <f>IF(LEFT(D13,48)="not applicable (answer no to the question above)",1,COUNTA(D13:D14))</f>
        <v>2</v>
      </c>
      <c r="F11" s="13">
        <f>IF(LEFT(F13,48)="not applicable (answer no to the question above)",1,COUNTA(F13:F14))</f>
        <v>2</v>
      </c>
      <c r="H11" s="13">
        <f>IF(LEFT(H13,38)="not applicable (answer no to Q12c.3.3)",1,COUNTA(H13:H15))</f>
        <v>3</v>
      </c>
      <c r="J11" s="13">
        <f>IF(LEFT(J13,38)="not applicable (answer no to Q12c.3.3)",1,COUNTA(J13:J15))</f>
        <v>3</v>
      </c>
      <c r="L11" s="13">
        <f>IF(LEFT(L13,38)="not applicable (answer no to Q12c.3.3)",1,COUNTA(L13:L15))</f>
        <v>3</v>
      </c>
      <c r="N11" s="13">
        <f>IF(LEFT(N13,38)="not applicable (answer no to Q12c.3.3)",1,COUNTA(N13:N15))</f>
        <v>3</v>
      </c>
      <c r="P11" s="13">
        <f>IF(LEFT(P13,38)="not applicable (answer no to Q12c.3.4)",1,COUNTA(P13:P15))</f>
        <v>3</v>
      </c>
      <c r="R11" s="13">
        <f>IF(LEFT(R13,38)="not applicable (answer no to Q12c.3.4)",1,COUNTA(R13:R15))</f>
        <v>3</v>
      </c>
      <c r="T11" s="13">
        <f>IF(LEFT(T13,38)="not applicable (answer no to Q12c.3.4)",1,COUNTA(T13:T15))</f>
        <v>3</v>
      </c>
      <c r="V11" s="13">
        <f>IF(LEFT(V13,38)="not applicable (answer no to Q12c.3.4)",1,COUNTA(V13:V15))</f>
        <v>3</v>
      </c>
    </row>
    <row r="12" spans="1:22" x14ac:dyDescent="0.25">
      <c r="A12" s="6" t="s">
        <v>90</v>
      </c>
      <c r="B12" t="s">
        <v>164</v>
      </c>
      <c r="D12" t="s">
        <v>165</v>
      </c>
      <c r="F12" t="s">
        <v>166</v>
      </c>
      <c r="H12" t="s">
        <v>167</v>
      </c>
      <c r="J12" t="s">
        <v>168</v>
      </c>
      <c r="L12" t="s">
        <v>169</v>
      </c>
      <c r="N12" t="s">
        <v>170</v>
      </c>
      <c r="P12" t="s">
        <v>171</v>
      </c>
      <c r="R12" t="s">
        <v>172</v>
      </c>
      <c r="T12" t="s">
        <v>173</v>
      </c>
      <c r="V12" t="s">
        <v>174</v>
      </c>
    </row>
    <row r="13" spans="1:22" x14ac:dyDescent="0.25">
      <c r="A13" s="6" t="s">
        <v>91</v>
      </c>
      <c r="B13" s="12" t="str">
        <f>IF('12-Digital Mkts'!$AD$20="none of the above","not applicable (answer none of the above to the question above)","yes")</f>
        <v>yes</v>
      </c>
      <c r="D13" s="12" t="str">
        <f>IF('12-Digital Mkts'!$AD$25="no","not applicable (answer no to the question above)","yes")</f>
        <v>yes</v>
      </c>
      <c r="F13" s="12" t="str">
        <f>IF('12-Digital Mkts'!$AD$31="no","not applicable (answer no to the question above)","yes")</f>
        <v>yes</v>
      </c>
      <c r="H13" s="12" t="str">
        <f>IF('12-Digital Mkts'!$AD$51="no","not applicable (answer no to Q12c.3.3)","yes")</f>
        <v>yes</v>
      </c>
      <c r="J13" s="12" t="str">
        <f>IF('12-Digital Mkts'!$AD$51="no","not applicable (answer no to Q12c.3.3)","yes")</f>
        <v>yes</v>
      </c>
      <c r="L13" s="12" t="str">
        <f>IF('12-Digital Mkts'!$AD$51="no","not applicable (answer no to Q12c.3.3)","yes")</f>
        <v>yes</v>
      </c>
      <c r="N13" s="12" t="str">
        <f>IF('12-Digital Mkts'!$AD$51="no","not applicable (answer no to Q12c.3.3)","yes")</f>
        <v>yes</v>
      </c>
      <c r="P13" s="12" t="str">
        <f>IF('12-Digital Mkts'!$AD$57="no","not applicable (answer no to Q12c.3.4)","yes")</f>
        <v>yes</v>
      </c>
      <c r="R13" s="12" t="str">
        <f>IF('12-Digital Mkts'!$AD$57="no","not applicable (answer no to Q12c.3.4)","yes")</f>
        <v>yes</v>
      </c>
      <c r="T13" s="12" t="str">
        <f>IF('12-Digital Mkts'!$AD$57="no","not applicable (answer no to Q12c.3.4)","yes")</f>
        <v>yes</v>
      </c>
      <c r="V13" s="12" t="str">
        <f>IF('12-Digital Mkts'!$AD$57="no","not applicable (answer no to Q12c.3.4)","yes")</f>
        <v>yes</v>
      </c>
    </row>
    <row r="14" spans="1:22" ht="46" x14ac:dyDescent="0.25">
      <c r="A14" s="6"/>
      <c r="B14" s="12" t="str">
        <f>IF('12-Digital Mkts'!$AD$20="none of the above","not applicable (answer none of the above to the question above)","no, it applies to all firms")</f>
        <v>no, it applies to all firms</v>
      </c>
      <c r="D14" s="12" t="str">
        <f>IF('12-Digital Mkts'!$AD$25="no","not applicable (answer no to the question above)","no, it applies to all firms")</f>
        <v>no, it applies to all firms</v>
      </c>
      <c r="F14" s="12" t="str">
        <f>IF('12-Digital Mkts'!$AD$31="no","not applicable (answer no to the question above)","no, it applies to all firms")</f>
        <v>no, it applies to all firms</v>
      </c>
      <c r="H14" s="12" t="str">
        <f>IF('12-Digital Mkts'!$AD$51="no","not applicable (answer no to Q12c.3.3)","yes, obligation under discussion")</f>
        <v>yes, obligation under discussion</v>
      </c>
      <c r="J14" s="12" t="str">
        <f>IF('12-Digital Mkts'!$AD$51="no","not applicable (answer no to Q12c.3.3)","yes, obligation under discussion")</f>
        <v>yes, obligation under discussion</v>
      </c>
      <c r="L14" s="12" t="str">
        <f>IF('12-Digital Mkts'!$AD$51="no","not applicable (answer no to Q12c.3.3)","yes, obligation under discussion")</f>
        <v>yes, obligation under discussion</v>
      </c>
      <c r="N14" s="12" t="str">
        <f>IF('12-Digital Mkts'!$AD$51="no","not applicable (answer no to Q12c.3.3)","yes, obligation under discussion")</f>
        <v>yes, obligation under discussion</v>
      </c>
      <c r="P14" s="12" t="str">
        <f>IF('12-Digital Mkts'!$AD$57="no","not applicable (answer no to Q12c.3.4)","yes, obligation under discussion")</f>
        <v>yes, obligation under discussion</v>
      </c>
      <c r="R14" s="12" t="str">
        <f>IF('12-Digital Mkts'!$AD$57="no","not applicable (answer no to Q12c.3.4)","yes, obligation under discussion")</f>
        <v>yes, obligation under discussion</v>
      </c>
      <c r="T14" s="12" t="str">
        <f>IF('12-Digital Mkts'!$AD$57="no","not applicable (answer no to Q12c.3.4)","yes, obligation under discussion")</f>
        <v>yes, obligation under discussion</v>
      </c>
      <c r="V14" s="12" t="str">
        <f>IF('12-Digital Mkts'!$AD$57="no","not applicable (answer no to Q12c.3.4)","yes, obligation under discussion")</f>
        <v>yes, obligation under discussion</v>
      </c>
    </row>
    <row r="15" spans="1:22" x14ac:dyDescent="0.25">
      <c r="A15" s="6"/>
      <c r="H15" s="12" t="str">
        <f>IF('12-Digital Mkts'!$AD$51="no","not applicable (answer no to Q12c.3.3)","no")</f>
        <v>no</v>
      </c>
      <c r="J15" s="12" t="str">
        <f>IF('12-Digital Mkts'!$AD$51="no","not applicable (answer no to Q12c.3.3)","no")</f>
        <v>no</v>
      </c>
      <c r="L15" s="12" t="str">
        <f>IF('12-Digital Mkts'!$AD$51="no","not applicable (answer no to Q12c.3.3)","no")</f>
        <v>no</v>
      </c>
      <c r="N15" s="12" t="str">
        <f>IF('12-Digital Mkts'!$AD$51="no","not applicable (answer no to Q12c.3.3)","no")</f>
        <v>no</v>
      </c>
      <c r="P15" s="12" t="str">
        <f>IF('12-Digital Mkts'!$AD$57="no","not applicable (answer no to Q12c.3.4)","no")</f>
        <v>no</v>
      </c>
      <c r="R15" s="12" t="str">
        <f>IF('12-Digital Mkts'!$AD$57="no","not applicable (answer no to Q12c.3.4)","no")</f>
        <v>no</v>
      </c>
      <c r="T15" s="12" t="str">
        <f>IF('12-Digital Mkts'!$AD$57="no","not applicable (answer no to Q12c.3.4)","no")</f>
        <v>no</v>
      </c>
      <c r="V15" s="12" t="str">
        <f>IF('12-Digital Mkts'!$AD$57="no","not applicable (answer no to Q12c.3.4)","no")</f>
        <v>no</v>
      </c>
    </row>
    <row r="16" spans="1:22" x14ac:dyDescent="0.25">
      <c r="A16" s="6"/>
    </row>
    <row r="17" spans="1:22" x14ac:dyDescent="0.25">
      <c r="A17" s="6"/>
    </row>
    <row r="18" spans="1:22" x14ac:dyDescent="0.25">
      <c r="A18" s="6"/>
    </row>
    <row r="19" spans="1:22" x14ac:dyDescent="0.25">
      <c r="A19" s="6"/>
    </row>
    <row r="20" spans="1:22" x14ac:dyDescent="0.25">
      <c r="A20" s="6"/>
    </row>
    <row r="21" spans="1:22" x14ac:dyDescent="0.25">
      <c r="A21" s="6"/>
      <c r="B21" s="13">
        <f>IF(LEFT(B23,63)="not applicable (answer none of the above to the question above)",1,COUNTA(B23:B24))</f>
        <v>2</v>
      </c>
      <c r="D21" s="13">
        <f>IF(LEFT(D23,48)="not applicable (answer no to the question above)",1,COUNTA(D23:D24))</f>
        <v>2</v>
      </c>
      <c r="F21" s="13">
        <f>IF(LEFT(F23,48)="not applicable (answer no to the question above)",1,COUNTA(F23:F24))</f>
        <v>2</v>
      </c>
      <c r="H21" s="13">
        <f>IF(LEFT(H23,38)="not applicable (answer no to Q12c.3.3)",1,COUNTA(H23:H25))</f>
        <v>3</v>
      </c>
      <c r="J21" s="13">
        <f>IF(LEFT(J23,38)="not applicable (answer no to Q12c.3.3)",1,COUNTA(J23:J25))</f>
        <v>3</v>
      </c>
      <c r="L21" s="13">
        <f>IF(LEFT(L23,38)="not applicable (answer no to Q12c.3.3)",1,COUNTA(L23:L25))</f>
        <v>3</v>
      </c>
      <c r="N21" s="13">
        <f>IF(LEFT(N23,38)="not applicable (answer no to Q12c.3.3)",1,COUNTA(N23:N25))</f>
        <v>3</v>
      </c>
      <c r="P21" s="13">
        <f>IF(LEFT(P23,38)="not applicable (answer no to Q12c.3.4)",1,COUNTA(P23:P25))</f>
        <v>3</v>
      </c>
      <c r="R21" s="13">
        <f>IF(LEFT(R23,38)="not applicable (answer no to Q12c.3.4)",1,COUNTA(R23:R25))</f>
        <v>3</v>
      </c>
      <c r="T21" s="13">
        <f>IF(LEFT(T23,38)="not applicable (answer no to Q12c.3.4)",1,COUNTA(T23:T25))</f>
        <v>3</v>
      </c>
      <c r="V21" s="13">
        <f>IF(LEFT(V23,38)="not applicable (answer no to Q12c.3.4)",1,COUNTA(V23:V25))</f>
        <v>3</v>
      </c>
    </row>
    <row r="22" spans="1:22" x14ac:dyDescent="0.25">
      <c r="A22" s="6" t="s">
        <v>93</v>
      </c>
      <c r="B22" t="s">
        <v>164</v>
      </c>
      <c r="D22" t="s">
        <v>165</v>
      </c>
      <c r="F22" t="s">
        <v>166</v>
      </c>
      <c r="H22" t="s">
        <v>167</v>
      </c>
      <c r="J22" t="s">
        <v>168</v>
      </c>
      <c r="L22" t="s">
        <v>169</v>
      </c>
      <c r="N22" t="s">
        <v>170</v>
      </c>
      <c r="P22" t="s">
        <v>171</v>
      </c>
      <c r="R22" t="s">
        <v>172</v>
      </c>
      <c r="T22" t="s">
        <v>173</v>
      </c>
      <c r="V22" t="s">
        <v>174</v>
      </c>
    </row>
    <row r="23" spans="1:22" x14ac:dyDescent="0.25">
      <c r="A23" s="6" t="s">
        <v>92</v>
      </c>
      <c r="B23" s="12" t="str">
        <f>IF('12-Digital Mkts'!$AG$20="none of the above","not applicable (answer none of the above to the question above)","yes")</f>
        <v>yes</v>
      </c>
      <c r="D23" s="12" t="str">
        <f>IF('12-Digital Mkts'!$AG$25="no","not applicable (answer no to the question above)","yes")</f>
        <v>yes</v>
      </c>
      <c r="F23" s="12" t="str">
        <f>IF('12-Digital Mkts'!$AG$31="no","not applicable (answer no to the question above)","yes")</f>
        <v>yes</v>
      </c>
      <c r="H23" s="12" t="str">
        <f>IF('12-Digital Mkts'!$AG51="no","not applicable (answer no to Q12c.3.3)","yes")</f>
        <v>yes</v>
      </c>
      <c r="J23" s="12" t="str">
        <f>IF('12-Digital Mkts'!$AG$51="no","not applicable (answer no to Q12c.3.3)","yes")</f>
        <v>yes</v>
      </c>
      <c r="L23" s="12" t="str">
        <f>IF('12-Digital Mkts'!$AG$51="no","not applicable (answer no to Q12c.3.3)","yes")</f>
        <v>yes</v>
      </c>
      <c r="N23" s="12" t="str">
        <f>IF('12-Digital Mkts'!$AG$51="no","not applicable (answer no to Q12c.3.3)","yes")</f>
        <v>yes</v>
      </c>
      <c r="P23" s="12" t="str">
        <f>IF('12-Digital Mkts'!$AG$57="no","not applicable (answer no to Q12c.3.4)","yes")</f>
        <v>yes</v>
      </c>
      <c r="R23" s="12" t="str">
        <f>IF('12-Digital Mkts'!$AG$57="no","not applicable (answer no to Q12c.3.4)","yes")</f>
        <v>yes</v>
      </c>
      <c r="T23" s="12" t="str">
        <f>IF('12-Digital Mkts'!$AG$57="no","not applicable (answer no to Q12c.3.4)","yes")</f>
        <v>yes</v>
      </c>
      <c r="V23" s="12" t="str">
        <f>IF('12-Digital Mkts'!$AG$57="no","not applicable (answer no to Q12c.3.4)","yes")</f>
        <v>yes</v>
      </c>
    </row>
    <row r="24" spans="1:22" ht="46" x14ac:dyDescent="0.25">
      <c r="A24" s="6"/>
      <c r="B24" s="12" t="str">
        <f>IF('12-Digital Mkts'!$AG$20="none of the above","not applicable (answer none of the above to the question above)","no, it applies to all firms")</f>
        <v>no, it applies to all firms</v>
      </c>
      <c r="D24" s="12" t="str">
        <f>IF('12-Digital Mkts'!$AG$25="no","not applicable (answer no to the question above)","no, it applies to all firms")</f>
        <v>no, it applies to all firms</v>
      </c>
      <c r="F24" s="12" t="str">
        <f>IF('12-Digital Mkts'!$AG$31="no","not applicable (answer no to the question above)","no, it applies to all firms")</f>
        <v>no, it applies to all firms</v>
      </c>
      <c r="H24" s="12" t="str">
        <f>IF('12-Digital Mkts'!$AG$51="no","not applicable (answer no to Q12c.3.3)","yes, obligation under discussion")</f>
        <v>yes, obligation under discussion</v>
      </c>
      <c r="J24" s="12" t="str">
        <f>IF('12-Digital Mkts'!$AG$51="no","not applicable (answer no to Q12c.3.3)","yes, obligation under discussion")</f>
        <v>yes, obligation under discussion</v>
      </c>
      <c r="L24" s="12" t="str">
        <f>IF('12-Digital Mkts'!$AG$51="no","not applicable (answer no to Q12c.3.3)","yes, obligation under discussion")</f>
        <v>yes, obligation under discussion</v>
      </c>
      <c r="N24" s="12" t="str">
        <f>IF('12-Digital Mkts'!$AG$51="no","not applicable (answer no to Q12c.3.3)","yes, obligation under discussion")</f>
        <v>yes, obligation under discussion</v>
      </c>
      <c r="P24" s="12" t="str">
        <f>IF('12-Digital Mkts'!$AG$57="no","not applicable (answer no to Q12c.3.4)","yes, obligation under discussion")</f>
        <v>yes, obligation under discussion</v>
      </c>
      <c r="R24" s="12" t="str">
        <f>IF('12-Digital Mkts'!$AG$57="no","not applicable (answer no to Q12c.3.4)","yes, obligation under discussion")</f>
        <v>yes, obligation under discussion</v>
      </c>
      <c r="T24" s="12" t="str">
        <f>IF('12-Digital Mkts'!$AG$57="no","not applicable (answer no to Q12c.3.4)","yes, obligation under discussion")</f>
        <v>yes, obligation under discussion</v>
      </c>
      <c r="V24" s="12" t="str">
        <f>IF('12-Digital Mkts'!$AG$57="no","not applicable (answer no to Q12c.3.4)","yes, obligation under discussion")</f>
        <v>yes, obligation under discussion</v>
      </c>
    </row>
    <row r="25" spans="1:22" x14ac:dyDescent="0.25">
      <c r="A25" s="6"/>
      <c r="H25" s="12" t="str">
        <f>IF('12-Digital Mkts'!$AG$51="no","not applicable (answer no to Q12c.3.3)","no")</f>
        <v>no</v>
      </c>
      <c r="J25" s="12" t="str">
        <f>IF('12-Digital Mkts'!$AG$51="no","not applicable (answer no to Q12c.3.3)","no")</f>
        <v>no</v>
      </c>
      <c r="L25" s="12" t="str">
        <f>IF('12-Digital Mkts'!$AG$51="no","not applicable (answer no to Q12c.3.3)","no")</f>
        <v>no</v>
      </c>
      <c r="N25" s="12" t="str">
        <f>IF('12-Digital Mkts'!$AG$51="no","not applicable (answer no to Q12c.3.3)","no")</f>
        <v>no</v>
      </c>
      <c r="P25" s="12" t="str">
        <f>IF('12-Digital Mkts'!$AG$57="no","not applicable (answer no to Q12c.3.4)","no")</f>
        <v>no</v>
      </c>
      <c r="R25" s="12" t="str">
        <f>IF('12-Digital Mkts'!$AG$57="no","not applicable (answer no to Q12c.3.4)","no")</f>
        <v>no</v>
      </c>
      <c r="T25" s="12" t="str">
        <f>IF('12-Digital Mkts'!$AG$57="no","not applicable (answer no to Q12c.3.4)","no")</f>
        <v>no</v>
      </c>
      <c r="V25" s="12" t="str">
        <f>IF('12-Digital Mkts'!$AG$57="no","not applicable (answer no to Q12c.3.4)","no")</f>
        <v>no</v>
      </c>
    </row>
    <row r="26" spans="1:22" x14ac:dyDescent="0.25">
      <c r="A26" s="6"/>
    </row>
    <row r="27" spans="1:22" x14ac:dyDescent="0.25">
      <c r="A27" s="6"/>
    </row>
    <row r="28" spans="1:22" x14ac:dyDescent="0.25">
      <c r="A28" s="6"/>
    </row>
    <row r="29" spans="1:22" x14ac:dyDescent="0.25">
      <c r="A29" s="6"/>
    </row>
    <row r="30" spans="1:22" x14ac:dyDescent="0.25">
      <c r="A30" s="6"/>
      <c r="B30" s="13"/>
    </row>
    <row r="31" spans="1:22" x14ac:dyDescent="0.25">
      <c r="A31" s="6"/>
      <c r="B31" s="13">
        <f>IF(LEFT(B33,63)="not applicable (answer none of the above to the question above)",1,COUNTA(B33:B34))</f>
        <v>2</v>
      </c>
      <c r="D31" s="13">
        <f>IF(LEFT(D33,48)="not applicable (answer no to the question above)",1,COUNTA(D33:D34))</f>
        <v>2</v>
      </c>
      <c r="F31" s="13">
        <f>IF(LEFT(F33,48)="not applicable (answer no to the question above)",1,COUNTA(F33:F34))</f>
        <v>2</v>
      </c>
      <c r="H31" s="13">
        <f>IF(LEFT(H33,38)="not applicable (answer no to Q12c.3.3)",1,COUNTA(H33:H35))</f>
        <v>3</v>
      </c>
      <c r="J31" s="13">
        <f>IF(LEFT(J33,38)="not applicable (answer no to Q12c.3.3)",1,COUNTA(J33:J35))</f>
        <v>3</v>
      </c>
      <c r="L31" s="13">
        <f>IF(LEFT(L33,38)="not applicable (answer no to Q12c.3.3)",1,COUNTA(L33:L35))</f>
        <v>3</v>
      </c>
      <c r="N31" s="13">
        <f>IF(LEFT(N33,38)="not applicable (answer no to Q12c.3.3)",1,COUNTA(N33:N35))</f>
        <v>3</v>
      </c>
      <c r="P31" s="13">
        <f>IF(LEFT(P33,38)="not applicable (answer no to Q12c.3.4)",1,COUNTA(P33:P35))</f>
        <v>3</v>
      </c>
      <c r="R31" s="13">
        <f>IF(LEFT(R33,38)="not applicable (answer no to Q12c.3.4)",1,COUNTA(R33:R35))</f>
        <v>3</v>
      </c>
      <c r="T31" s="13">
        <f>IF(LEFT(T33,38)="not applicable (answer no to Q12c.3.4)",1,COUNTA(T33:T35))</f>
        <v>3</v>
      </c>
      <c r="V31" s="13">
        <f>IF(LEFT(V33,38)="not applicable (answer no to Q12c.3.4)",1,COUNTA(V33:V35))</f>
        <v>3</v>
      </c>
    </row>
    <row r="32" spans="1:22" x14ac:dyDescent="0.25">
      <c r="A32" s="6" t="s">
        <v>94</v>
      </c>
      <c r="B32" t="s">
        <v>164</v>
      </c>
      <c r="D32" t="s">
        <v>165</v>
      </c>
      <c r="F32" t="s">
        <v>166</v>
      </c>
      <c r="H32" t="s">
        <v>167</v>
      </c>
      <c r="J32" t="s">
        <v>168</v>
      </c>
      <c r="L32" t="s">
        <v>169</v>
      </c>
      <c r="N32" t="s">
        <v>170</v>
      </c>
      <c r="P32" t="s">
        <v>171</v>
      </c>
      <c r="R32" t="s">
        <v>172</v>
      </c>
      <c r="T32" t="s">
        <v>173</v>
      </c>
      <c r="V32" t="s">
        <v>174</v>
      </c>
    </row>
    <row r="33" spans="1:22" x14ac:dyDescent="0.25">
      <c r="A33" s="6" t="s">
        <v>95</v>
      </c>
      <c r="B33" s="12" t="str">
        <f>IF('12-Digital Mkts'!$AI$20="none of the above","not applicable (answer none of the above to the question above)","yes")</f>
        <v>yes</v>
      </c>
      <c r="D33" s="12" t="str">
        <f>IF('12-Digital Mkts'!$AI$25="no","not applicable (answer no to the question above)","yes")</f>
        <v>yes</v>
      </c>
      <c r="F33" s="12" t="str">
        <f>IF('12-Digital Mkts'!$AI$31="no","not applicable (answer no to the question above)","yes")</f>
        <v>yes</v>
      </c>
      <c r="H33" s="12" t="str">
        <f>IF('12-Digital Mkts'!$AI$51="no","not applicable (answer no to Q12c.3.3)","yes")</f>
        <v>yes</v>
      </c>
      <c r="J33" s="12" t="str">
        <f>IF('12-Digital Mkts'!$AI$51="no","not applicable (answer no to Q12c.3.3)","yes")</f>
        <v>yes</v>
      </c>
      <c r="L33" s="12" t="str">
        <f>IF('12-Digital Mkts'!$AI$51="no","not applicable (answer no to Q12c.3.3)","yes")</f>
        <v>yes</v>
      </c>
      <c r="N33" s="12" t="str">
        <f>IF('12-Digital Mkts'!$AI$51="no","not applicable (answer no to Q12c.3.3)","yes")</f>
        <v>yes</v>
      </c>
      <c r="P33" s="12" t="str">
        <f>IF('12-Digital Mkts'!$AI$57="no","not applicable (answer no to Q12c.3.4)","yes")</f>
        <v>yes</v>
      </c>
      <c r="R33" s="12" t="str">
        <f>IF('12-Digital Mkts'!$AI$57="no","not applicable (answer no to Q12c.3.4)","yes")</f>
        <v>yes</v>
      </c>
      <c r="T33" s="12" t="str">
        <f>IF('12-Digital Mkts'!$AI$57="no","not applicable (answer no to Q12c.3.4)","yes")</f>
        <v>yes</v>
      </c>
      <c r="V33" s="12" t="str">
        <f>IF('12-Digital Mkts'!$AI$57="no","not applicable (answer no to Q12c.3.4)","yes")</f>
        <v>yes</v>
      </c>
    </row>
    <row r="34" spans="1:22" ht="46" x14ac:dyDescent="0.25">
      <c r="A34" s="6"/>
      <c r="B34" s="12" t="str">
        <f>IF('12-Digital Mkts'!$AI$20="none of the above","not applicable (answer none of the above to the question above)","no, it applies to all firms")</f>
        <v>no, it applies to all firms</v>
      </c>
      <c r="D34" s="12" t="str">
        <f>IF('12-Digital Mkts'!$AI$25="no","not applicable (answer no to the question above)","no, it applies to all firms")</f>
        <v>no, it applies to all firms</v>
      </c>
      <c r="F34" s="12" t="str">
        <f>IF('12-Digital Mkts'!$AI$31="no","not applicable (answer no to the question above)","no, it applies to all firms")</f>
        <v>no, it applies to all firms</v>
      </c>
      <c r="H34" s="12" t="str">
        <f>IF('12-Digital Mkts'!$AI$51="no","not applicable (answer no to Q12c.3.3)","yes, obligation under discussion")</f>
        <v>yes, obligation under discussion</v>
      </c>
      <c r="J34" s="12" t="str">
        <f>IF('12-Digital Mkts'!$AI$51="no","not applicable (answer no to Q12c.3.3)","yes, obligation under discussion")</f>
        <v>yes, obligation under discussion</v>
      </c>
      <c r="L34" s="12" t="str">
        <f>IF('12-Digital Mkts'!$AI$51="no","not applicable (answer no to Q12c.3.3)","yes, obligation under discussion")</f>
        <v>yes, obligation under discussion</v>
      </c>
      <c r="N34" s="12" t="str">
        <f>IF('12-Digital Mkts'!$AI$51="no","not applicable (answer no to Q12c.3.3)","yes, obligation under discussion")</f>
        <v>yes, obligation under discussion</v>
      </c>
      <c r="P34" s="12" t="str">
        <f>IF('12-Digital Mkts'!$AI$57="no","not applicable (answer no to Q12c.3.4)","yes, obligation under discussion")</f>
        <v>yes, obligation under discussion</v>
      </c>
      <c r="R34" s="12" t="str">
        <f>IF('12-Digital Mkts'!$AI$57="no","not applicable (answer no to Q12c.3.4)","yes, obligation under discussion")</f>
        <v>yes, obligation under discussion</v>
      </c>
      <c r="T34" s="12" t="str">
        <f>IF('12-Digital Mkts'!$AI$57="no","not applicable (answer no to Q12c.3.4)","yes, obligation under discussion")</f>
        <v>yes, obligation under discussion</v>
      </c>
      <c r="V34" s="12" t="str">
        <f>IF('12-Digital Mkts'!$AI$57="no","not applicable (answer no to Q12c.3.4)","yes, obligation under discussion")</f>
        <v>yes, obligation under discussion</v>
      </c>
    </row>
    <row r="35" spans="1:22" x14ac:dyDescent="0.25">
      <c r="A35" s="6"/>
      <c r="H35" s="12" t="str">
        <f>IF('12-Digital Mkts'!$AI$51="no","not applicable (answer no to Q12c.3.3)","no")</f>
        <v>no</v>
      </c>
      <c r="J35" s="12" t="str">
        <f>IF('12-Digital Mkts'!$AI$51="no","not applicable (answer no to Q12c.3.3)","no")</f>
        <v>no</v>
      </c>
      <c r="L35" s="12" t="str">
        <f>IF('12-Digital Mkts'!$AI$51="no","not applicable (answer no to Q12c.3.3)","no")</f>
        <v>no</v>
      </c>
      <c r="N35" s="12" t="str">
        <f>IF('12-Digital Mkts'!$AI$51="no","not applicable (answer no to Q12c.3.3)","no")</f>
        <v>no</v>
      </c>
      <c r="P35" s="12" t="str">
        <f>IF('12-Digital Mkts'!$AI$57="no","not applicable (answer no to Q12c.3.4)","no")</f>
        <v>no</v>
      </c>
      <c r="R35" s="12" t="str">
        <f>IF('12-Digital Mkts'!$AI$57="no","not applicable (answer no to Q12c.3.4)","no")</f>
        <v>no</v>
      </c>
      <c r="T35" s="12" t="str">
        <f>IF('12-Digital Mkts'!$AI$57="no","not applicable (answer no to Q12c.3.4)","no")</f>
        <v>no</v>
      </c>
      <c r="V35" s="12" t="str">
        <f>IF('12-Digital Mkts'!$AI$57="no","not applicable (answer no to Q12c.3.4)","no")</f>
        <v>no</v>
      </c>
    </row>
    <row r="40" spans="1:22" x14ac:dyDescent="0.25">
      <c r="B40" s="13"/>
    </row>
    <row r="41" spans="1:22" x14ac:dyDescent="0.25">
      <c r="B41" s="13">
        <f>IF(LEFT(B43,63)="not applicable (answer none of the above to the question above)",1,COUNTA(B43:B44))</f>
        <v>2</v>
      </c>
      <c r="D41" s="13">
        <f>IF(LEFT(D43,48)="not applicable (answer no to the question above)",1,COUNTA(D43:D44))</f>
        <v>2</v>
      </c>
      <c r="F41" s="13">
        <f>IF(LEFT(F43,48)="not applicable (answer no to the question above)",1,COUNTA(F43:F44))</f>
        <v>2</v>
      </c>
      <c r="H41" s="13">
        <f>IF(LEFT(H43,38)="not applicable (answer no to Q12c.3.3)",1,COUNTA(H43:H45))</f>
        <v>3</v>
      </c>
      <c r="J41" s="13">
        <f>IF(LEFT(J43,38)="not applicable (answer no to Q12c.3.3)",1,COUNTA(J43:J45))</f>
        <v>3</v>
      </c>
      <c r="L41" s="13">
        <f>IF(LEFT(L43,38)="not applicable (answer no to Q12c.3.3)",1,COUNTA(L43:L45))</f>
        <v>3</v>
      </c>
      <c r="N41" s="13">
        <f>IF(LEFT(N43,38)="not applicable (answer no to Q12c.3.3)",1,COUNTA(N43:N45))</f>
        <v>3</v>
      </c>
      <c r="P41" s="13">
        <f>IF(LEFT(P43,38)="not applicable (answer no to Q12c.3.4)",1,COUNTA(P43:P45))</f>
        <v>3</v>
      </c>
      <c r="R41" s="13">
        <f>IF(LEFT(R43,38)="not applicable (answer no to Q12c.3.4)",1,COUNTA(R43:R45))</f>
        <v>3</v>
      </c>
      <c r="T41" s="13">
        <f>IF(LEFT(T43,38)="not applicable (answer no to Q12c.3.4)",1,COUNTA(T43:T45))</f>
        <v>3</v>
      </c>
      <c r="V41" s="13">
        <f>IF(LEFT(V43,38)="not applicable (answer no to Q12c.3.4)",1,COUNTA(V43:V45))</f>
        <v>3</v>
      </c>
    </row>
    <row r="42" spans="1:22" x14ac:dyDescent="0.25">
      <c r="A42" s="6" t="s">
        <v>96</v>
      </c>
      <c r="B42" t="s">
        <v>164</v>
      </c>
      <c r="D42" t="s">
        <v>165</v>
      </c>
      <c r="F42" t="s">
        <v>166</v>
      </c>
      <c r="H42" t="s">
        <v>167</v>
      </c>
      <c r="J42" t="s">
        <v>168</v>
      </c>
      <c r="L42" t="s">
        <v>169</v>
      </c>
      <c r="N42" t="s">
        <v>170</v>
      </c>
      <c r="P42" t="s">
        <v>171</v>
      </c>
      <c r="R42" t="s">
        <v>172</v>
      </c>
      <c r="T42" t="s">
        <v>173</v>
      </c>
      <c r="V42" t="s">
        <v>174</v>
      </c>
    </row>
    <row r="43" spans="1:22" x14ac:dyDescent="0.25">
      <c r="A43" s="6" t="s">
        <v>97</v>
      </c>
      <c r="B43" s="12" t="str">
        <f>IF('12-Digital Mkts'!$AL$20="none of the above","not applicable (answer none of the above to the question above)","yes")</f>
        <v>yes</v>
      </c>
      <c r="D43" s="12" t="str">
        <f>IF('12-Digital Mkts'!$AL$25="no","not applicable (answer no to the question above)","yes")</f>
        <v>yes</v>
      </c>
      <c r="F43" s="12" t="str">
        <f>IF('12-Digital Mkts'!$AL$31="no","not applicable (answer no to the question above)","yes")</f>
        <v>yes</v>
      </c>
      <c r="H43" s="12" t="str">
        <f>IF('12-Digital Mkts'!$AL$51="no","not applicable (answer no to Q12c.3.3)","yes")</f>
        <v>yes</v>
      </c>
      <c r="J43" s="12" t="str">
        <f>IF('12-Digital Mkts'!$AL$51="no","not applicable (answer no to Q12c.3.3)","yes")</f>
        <v>yes</v>
      </c>
      <c r="L43" s="12" t="str">
        <f>IF('12-Digital Mkts'!$AL$51="no","not applicable (answer no to Q12c.3.3)","yes")</f>
        <v>yes</v>
      </c>
      <c r="N43" s="12" t="str">
        <f>IF('12-Digital Mkts'!$AL$51="no","not applicable (answer no to Q12c.3.3)","yes")</f>
        <v>yes</v>
      </c>
      <c r="P43" s="12" t="str">
        <f>IF('12-Digital Mkts'!$AL$57="no","not applicable (answer no to Q12c.3.4)","yes")</f>
        <v>yes</v>
      </c>
      <c r="R43" s="12" t="str">
        <f>IF('12-Digital Mkts'!$AL$57="no","not applicable (answer no to Q12c.3.4)","yes")</f>
        <v>yes</v>
      </c>
      <c r="T43" s="12" t="str">
        <f>IF('12-Digital Mkts'!$AL$57="no","not applicable (answer no to Q12c.3.4)","yes")</f>
        <v>yes</v>
      </c>
      <c r="V43" s="12" t="str">
        <f>IF('12-Digital Mkts'!$AL$57="no","not applicable (answer no to Q12c.3.4)","yes")</f>
        <v>yes</v>
      </c>
    </row>
    <row r="44" spans="1:22" ht="46" x14ac:dyDescent="0.25">
      <c r="A44" s="6"/>
      <c r="B44" s="12" t="str">
        <f>IF('12-Digital Mkts'!$AL$20="none of the above","not applicable (answer none of the above to the question above)","no, it applies to all firms")</f>
        <v>no, it applies to all firms</v>
      </c>
      <c r="D44" s="12" t="str">
        <f>IF('12-Digital Mkts'!$AL$25="no","not applicable (answer no to the question above)","no, it applies to all firms")</f>
        <v>no, it applies to all firms</v>
      </c>
      <c r="F44" s="12" t="str">
        <f>IF('12-Digital Mkts'!$AL$31="no","not applicable (answer no to the question above)","no, it applies to all firms")</f>
        <v>no, it applies to all firms</v>
      </c>
      <c r="H44" s="12" t="str">
        <f>IF('12-Digital Mkts'!$AL$51="no","not applicable (answer no to Q12c.3.3)","yes, obligation under discussion")</f>
        <v>yes, obligation under discussion</v>
      </c>
      <c r="J44" s="12" t="str">
        <f>IF('12-Digital Mkts'!$AL$51="no","not applicable (answer no to Q12c.3.3)","yes, obligation under discussion")</f>
        <v>yes, obligation under discussion</v>
      </c>
      <c r="L44" s="12" t="str">
        <f>IF('12-Digital Mkts'!$AL$51="no","not applicable (answer no to Q12c.3.3)","yes, obligation under discussion")</f>
        <v>yes, obligation under discussion</v>
      </c>
      <c r="N44" s="12" t="str">
        <f>IF('12-Digital Mkts'!$AL$51="no","not applicable (answer no to Q12c.3.3)","yes, obligation under discussion")</f>
        <v>yes, obligation under discussion</v>
      </c>
      <c r="P44" s="12" t="str">
        <f>IF('12-Digital Mkts'!$AL$57="no","not applicable (answer no to Q12c.3.4)","yes, obligation under discussion")</f>
        <v>yes, obligation under discussion</v>
      </c>
      <c r="R44" s="12" t="str">
        <f>IF('12-Digital Mkts'!$AL$57="no","not applicable (answer no to Q12c.3.4)","yes, obligation under discussion")</f>
        <v>yes, obligation under discussion</v>
      </c>
      <c r="T44" s="12" t="str">
        <f>IF('12-Digital Mkts'!$AL$57="no","not applicable (answer no to Q12c.3.4)","yes, obligation under discussion")</f>
        <v>yes, obligation under discussion</v>
      </c>
      <c r="V44" s="12" t="str">
        <f>IF('12-Digital Mkts'!$AL$57="no","not applicable (answer no to Q12c.3.4)","yes, obligation under discussion")</f>
        <v>yes, obligation under discussion</v>
      </c>
    </row>
    <row r="45" spans="1:22" x14ac:dyDescent="0.25">
      <c r="A45" s="6"/>
      <c r="H45" s="12" t="str">
        <f>IF('12-Digital Mkts'!$AL$51="no","not applicable (answer no to Q12c.3.3)","no")</f>
        <v>no</v>
      </c>
      <c r="J45" s="12" t="str">
        <f>IF('12-Digital Mkts'!$AL$51="no","not applicable (answer no to Q12c.3.3)","no")</f>
        <v>no</v>
      </c>
      <c r="L45" s="12" t="str">
        <f>IF('12-Digital Mkts'!$AL$51="no","not applicable (answer no to Q12c.3.3)","no")</f>
        <v>no</v>
      </c>
      <c r="N45" s="12" t="str">
        <f>IF('12-Digital Mkts'!$AL$51="no","not applicable (answer no to Q12c.3.3)","no")</f>
        <v>no</v>
      </c>
      <c r="P45" s="12" t="str">
        <f>IF('12-Digital Mkts'!$AL$57="no","not applicable (answer no to Q12c.3.4)","no")</f>
        <v>no</v>
      </c>
      <c r="R45" s="12" t="str">
        <f>IF('12-Digital Mkts'!$AL$57="no","not applicable (answer no to Q12c.3.4)","no")</f>
        <v>no</v>
      </c>
      <c r="T45" s="12" t="str">
        <f>IF('12-Digital Mkts'!$AL$57="no","not applicable (answer no to Q12c.3.4)","no")</f>
        <v>no</v>
      </c>
      <c r="V45" s="12" t="str">
        <f>IF('12-Digital Mkts'!$AL$57="no","not applicable (answer no to Q12c.3.4)","no")</f>
        <v>no</v>
      </c>
    </row>
    <row r="46" spans="1:22" x14ac:dyDescent="0.25">
      <c r="A46" s="6"/>
    </row>
    <row r="47" spans="1:22" x14ac:dyDescent="0.25">
      <c r="A47" s="6"/>
    </row>
    <row r="48" spans="1:22" x14ac:dyDescent="0.25">
      <c r="A48" s="6"/>
    </row>
    <row r="49" spans="1:22" x14ac:dyDescent="0.25">
      <c r="A49" s="6"/>
    </row>
    <row r="50" spans="1:22" x14ac:dyDescent="0.25">
      <c r="A50" s="6"/>
      <c r="B50" s="13"/>
    </row>
    <row r="51" spans="1:22" x14ac:dyDescent="0.25">
      <c r="A51" s="6"/>
      <c r="B51" s="13">
        <f>IF(LEFT(B53,63)="not applicable (answer none of the above to the question above)",1,COUNTA(B53:B54))</f>
        <v>2</v>
      </c>
      <c r="D51" s="13">
        <f>IF(LEFT(D53,48)="not applicable (answer no to the question above)",1,COUNTA(D53:D54))</f>
        <v>2</v>
      </c>
      <c r="F51" s="13">
        <f>IF(LEFT(F53,48)="not applicable (answer no to the question above)",1,COUNTA(F53:F54))</f>
        <v>2</v>
      </c>
      <c r="H51" s="13">
        <f>IF(LEFT(H53,38)="not applicable (answer no to Q12c.3.3)",1,COUNTA(H53:H55))</f>
        <v>3</v>
      </c>
      <c r="J51" s="13">
        <f>IF(LEFT(J53,38)="not applicable (answer no to Q12c.3.3)",1,COUNTA(J53:J55))</f>
        <v>3</v>
      </c>
      <c r="L51" s="13">
        <f>IF(LEFT(L53,38)="not applicable (answer no to Q12c.3.3)",1,COUNTA(L53:L55))</f>
        <v>3</v>
      </c>
      <c r="N51" s="13">
        <f>IF(LEFT(N53,38)="not applicable (answer no to Q12c.3.3)",1,COUNTA(N53:N55))</f>
        <v>3</v>
      </c>
      <c r="P51" s="13">
        <f>IF(LEFT(P53,38)="not applicable (answer no to Q12c.3.4)",1,COUNTA(P53:P55))</f>
        <v>3</v>
      </c>
      <c r="R51" s="13">
        <f>IF(LEFT(R53,38)="not applicable (answer no to Q12c.3.4)",1,COUNTA(R53:R55))</f>
        <v>3</v>
      </c>
      <c r="T51" s="13">
        <f>IF(LEFT(T53,38)="not applicable (answer no to Q12c.3.4)",1,COUNTA(T53:T55))</f>
        <v>3</v>
      </c>
      <c r="V51" s="13">
        <f>IF(LEFT(V53,38)="not applicable (answer no to Q12c.3.4)",1,COUNTA(V53:V55))</f>
        <v>3</v>
      </c>
    </row>
    <row r="52" spans="1:22" x14ac:dyDescent="0.25">
      <c r="A52" s="6" t="s">
        <v>98</v>
      </c>
      <c r="B52" t="s">
        <v>164</v>
      </c>
      <c r="D52" t="s">
        <v>165</v>
      </c>
      <c r="F52" t="s">
        <v>166</v>
      </c>
      <c r="H52" t="s">
        <v>167</v>
      </c>
      <c r="J52" t="s">
        <v>168</v>
      </c>
      <c r="L52" t="s">
        <v>169</v>
      </c>
      <c r="N52" t="s">
        <v>170</v>
      </c>
      <c r="P52" t="s">
        <v>171</v>
      </c>
      <c r="R52" t="s">
        <v>172</v>
      </c>
      <c r="T52" t="s">
        <v>173</v>
      </c>
      <c r="V52" t="s">
        <v>174</v>
      </c>
    </row>
    <row r="53" spans="1:22" x14ac:dyDescent="0.25">
      <c r="A53" s="6" t="s">
        <v>99</v>
      </c>
      <c r="B53" s="12" t="str">
        <f>IF('12-Digital Mkts'!$AN$20="none of the above","not applicable (answer none of the above to the question above)","yes")</f>
        <v>yes</v>
      </c>
      <c r="D53" s="12" t="str">
        <f>IF('12-Digital Mkts'!$AN$25="no","not applicable (answer no to the question above)","yes")</f>
        <v>yes</v>
      </c>
      <c r="F53" s="12" t="str">
        <f>IF('12-Digital Mkts'!$AN$31="no","not applicable (answer no to the question above)","yes")</f>
        <v>yes</v>
      </c>
      <c r="H53" s="12" t="str">
        <f>IF('12-Digital Mkts'!$AN$51="no","not applicable (answer no to Q12c.3.3)","yes")</f>
        <v>yes</v>
      </c>
      <c r="J53" s="12" t="str">
        <f>IF('12-Digital Mkts'!$AN$51="no","not applicable (answer no to Q12c.3.3)","yes")</f>
        <v>yes</v>
      </c>
      <c r="L53" s="12" t="str">
        <f>IF('12-Digital Mkts'!$AN$51="no","not applicable (answer no to Q12c.3.3)","yes")</f>
        <v>yes</v>
      </c>
      <c r="N53" s="12" t="str">
        <f>IF('12-Digital Mkts'!$AN$51="no","not applicable (answer no to Q12c.3.3)","yes")</f>
        <v>yes</v>
      </c>
      <c r="P53" s="12" t="str">
        <f>IF('12-Digital Mkts'!$AN$57="no","not applicable (answer no to Q12c.3.4)","yes")</f>
        <v>yes</v>
      </c>
      <c r="R53" s="12" t="str">
        <f>IF('12-Digital Mkts'!$AN$57="no","not applicable (answer no to Q12c.3.4)","yes")</f>
        <v>yes</v>
      </c>
      <c r="T53" s="12" t="str">
        <f>IF('12-Digital Mkts'!$AN$57="no","not applicable (answer no to Q12c.3.4)","yes")</f>
        <v>yes</v>
      </c>
      <c r="V53" s="12" t="str">
        <f>IF('12-Digital Mkts'!$AN$57="no","not applicable (answer no to Q12c.3.4)","yes")</f>
        <v>yes</v>
      </c>
    </row>
    <row r="54" spans="1:22" ht="46" x14ac:dyDescent="0.25">
      <c r="B54" s="12" t="str">
        <f>IF('12-Digital Mkts'!$AN$20="none of the above","not applicable (answer none of the above to the question above)","no, it applies to all firms")</f>
        <v>no, it applies to all firms</v>
      </c>
      <c r="D54" s="12" t="str">
        <f>IF('12-Digital Mkts'!$AN$25="no","not applicable (answer no to the question above)","no, it applies to all firms")</f>
        <v>no, it applies to all firms</v>
      </c>
      <c r="F54" s="12" t="str">
        <f>IF('12-Digital Mkts'!$AN$31="no","not applicable (answer no to the question above)","no, it applies to all firms")</f>
        <v>no, it applies to all firms</v>
      </c>
      <c r="H54" s="12" t="str">
        <f>IF('12-Digital Mkts'!$AN$51="no","not applicable (answer no to Q12c.3.3)","yes, obligation under discussion")</f>
        <v>yes, obligation under discussion</v>
      </c>
      <c r="J54" s="12" t="str">
        <f>IF('12-Digital Mkts'!$AN$51="no","not applicable (answer no to Q12c.3.3)","yes, obligation under discussion")</f>
        <v>yes, obligation under discussion</v>
      </c>
      <c r="L54" s="12" t="str">
        <f>IF('12-Digital Mkts'!$AN$51="no","not applicable (answer no to Q12c.3.3)","yes, obligation under discussion")</f>
        <v>yes, obligation under discussion</v>
      </c>
      <c r="N54" s="12" t="str">
        <f>IF('12-Digital Mkts'!$AN$51="no","not applicable (answer no to Q12c.3.3)","yes, obligation under discussion")</f>
        <v>yes, obligation under discussion</v>
      </c>
      <c r="P54" s="12" t="str">
        <f>IF('12-Digital Mkts'!$AN$57="no","not applicable (answer no to Q12c.3.4)","yes, obligation under discussion")</f>
        <v>yes, obligation under discussion</v>
      </c>
      <c r="R54" s="12" t="str">
        <f>IF('12-Digital Mkts'!$AN$57="no","not applicable (answer no to Q12c.3.4)","yes, obligation under discussion")</f>
        <v>yes, obligation under discussion</v>
      </c>
      <c r="T54" s="12" t="str">
        <f>IF('12-Digital Mkts'!$AN$57="no","not applicable (answer no to Q12c.3.4)","yes, obligation under discussion")</f>
        <v>yes, obligation under discussion</v>
      </c>
      <c r="V54" s="12" t="str">
        <f>IF('12-Digital Mkts'!$AN$57="no","not applicable (answer no to Q12c.3.4)","yes, obligation under discussion")</f>
        <v>yes, obligation under discussion</v>
      </c>
    </row>
    <row r="55" spans="1:22" x14ac:dyDescent="0.25">
      <c r="H55" s="12" t="str">
        <f>IF('12-Digital Mkts'!$AN$51="no","not applicable (answer no to Q12c.3.3)","no")</f>
        <v>no</v>
      </c>
      <c r="J55" s="12" t="str">
        <f>IF('12-Digital Mkts'!$AN$51="no","not applicable (answer no to Q12c.3.3)","no")</f>
        <v>no</v>
      </c>
      <c r="L55" s="12" t="str">
        <f>IF('12-Digital Mkts'!$AN$51="no","not applicable (answer no to Q12c.3.3)","no")</f>
        <v>no</v>
      </c>
      <c r="N55" s="12" t="str">
        <f>IF('12-Digital Mkts'!$AN$51="no","not applicable (answer no to Q12c.3.3)","no")</f>
        <v>no</v>
      </c>
      <c r="P55" s="12" t="str">
        <f>IF('12-Digital Mkts'!$AN$57="no","not applicable (answer no to Q12c.3.4)","no")</f>
        <v>no</v>
      </c>
      <c r="R55" s="12" t="str">
        <f>IF('12-Digital Mkts'!$AN$57="no","not applicable (answer no to Q12c.3.4)","no")</f>
        <v>no</v>
      </c>
      <c r="T55" s="12" t="str">
        <f>IF('12-Digital Mkts'!$AN$57="no","not applicable (answer no to Q12c.3.4)","no")</f>
        <v>no</v>
      </c>
      <c r="V55" s="12" t="str">
        <f>IF('12-Digital Mkts'!$AN$57="no","not applicable (answer no to Q12c.3.4)","no")</f>
        <v>no</v>
      </c>
    </row>
    <row r="61" spans="1:22" x14ac:dyDescent="0.25">
      <c r="A61" s="6"/>
      <c r="B61" s="13">
        <f>IF(LEFT(B63,63)="not applicable (answer none of the above to the question above)",1,COUNTA(B63:B64))</f>
        <v>2</v>
      </c>
      <c r="D61" s="13">
        <f>IF(LEFT(D63,48)="not applicable (answer no to the question above)",1,COUNTA(D63:D64))</f>
        <v>2</v>
      </c>
      <c r="F61" s="13">
        <f>IF(LEFT(F63,48)="not applicable (answer no to the question above)",1,COUNTA(F63:F64))</f>
        <v>2</v>
      </c>
      <c r="H61" s="13">
        <f>IF(LEFT(H63,38)="not applicable (answer no to Q12c.3.3)",1,COUNTA(H63:H65))</f>
        <v>3</v>
      </c>
      <c r="J61" s="13">
        <f>IF(LEFT(J63,38)="not applicable (answer no to Q12c.3.3)",1,COUNTA(J63:J65))</f>
        <v>3</v>
      </c>
      <c r="L61" s="13">
        <f>IF(LEFT(L63,38)="not applicable (answer no to Q12c.3.3)",1,COUNTA(L63:L65))</f>
        <v>3</v>
      </c>
      <c r="N61" s="13">
        <f>IF(LEFT(N63,38)="not applicable (answer no to Q12c.3.3)",1,COUNTA(N63:N65))</f>
        <v>3</v>
      </c>
      <c r="P61" s="13">
        <f>IF(LEFT(P63,38)="not applicable (answer no to Q12c.3.4)",1,COUNTA(P63:P65))</f>
        <v>3</v>
      </c>
      <c r="R61" s="13">
        <f>IF(LEFT(R63,38)="not applicable (answer no to Q12c.3.4)",1,COUNTA(R63:R65))</f>
        <v>3</v>
      </c>
      <c r="T61" s="13">
        <f>IF(LEFT(T63,38)="not applicable (answer no to Q12c.3.4)",1,COUNTA(T63:T65))</f>
        <v>3</v>
      </c>
      <c r="V61" s="13">
        <f>IF(LEFT(V63,38)="not applicable (answer no to Q12c.3.4)",1,COUNTA(V63:V65))</f>
        <v>3</v>
      </c>
    </row>
    <row r="62" spans="1:22" x14ac:dyDescent="0.25">
      <c r="A62" s="6" t="s">
        <v>185</v>
      </c>
      <c r="B62" t="s">
        <v>164</v>
      </c>
      <c r="D62" t="s">
        <v>165</v>
      </c>
      <c r="F62" t="s">
        <v>166</v>
      </c>
      <c r="H62" t="s">
        <v>167</v>
      </c>
      <c r="J62" t="s">
        <v>168</v>
      </c>
      <c r="L62" t="s">
        <v>169</v>
      </c>
      <c r="N62" t="s">
        <v>170</v>
      </c>
      <c r="P62" t="s">
        <v>171</v>
      </c>
      <c r="R62" t="s">
        <v>172</v>
      </c>
      <c r="T62" t="s">
        <v>173</v>
      </c>
      <c r="V62" t="s">
        <v>174</v>
      </c>
    </row>
    <row r="63" spans="1:22" x14ac:dyDescent="0.25">
      <c r="A63" s="6" t="s">
        <v>186</v>
      </c>
      <c r="B63" s="12" t="str">
        <f>IF('12-Digital Mkts'!$P$20="none of the above","not applicable (answer none of the above to the question above)","yes")</f>
        <v>yes</v>
      </c>
      <c r="D63" s="12" t="str">
        <f>IF('12-Digital Mkts'!$P$25="no","not applicable (answer no to the question above)","yes")</f>
        <v>yes</v>
      </c>
      <c r="F63" s="12" t="str">
        <f>IF('12-Digital Mkts'!$P$31="no","not applicable (answer no to the question above)","yes")</f>
        <v>yes</v>
      </c>
      <c r="H63" s="12" t="str">
        <f>IF('12-Digital Mkts'!$P$51="no","not applicable (answer no to Q12c.3.3)","yes")</f>
        <v>yes</v>
      </c>
      <c r="J63" s="12" t="str">
        <f>IF('12-Digital Mkts'!$P$51="no","not applicable (answer no to Q12c.3.3)","yes")</f>
        <v>yes</v>
      </c>
      <c r="L63" s="12" t="str">
        <f>IF('12-Digital Mkts'!$P$51="no","not applicable (answer no to Q12c.3.3)","yes")</f>
        <v>yes</v>
      </c>
      <c r="N63" s="12" t="str">
        <f>IF('12-Digital Mkts'!$P$51="no","not applicable (answer no to Q12c.3.3)","yes")</f>
        <v>yes</v>
      </c>
      <c r="P63" s="12" t="str">
        <f>IF('12-Digital Mkts'!$P$57="no","not applicable (answer no to Q12c.3.4)","yes")</f>
        <v>yes</v>
      </c>
      <c r="R63" s="12" t="str">
        <f>IF('12-Digital Mkts'!$P$57="no","not applicable (answer no to Q12c.3.4)","yes")</f>
        <v>yes</v>
      </c>
      <c r="T63" s="12" t="str">
        <f>IF('12-Digital Mkts'!$P$57="no","not applicable (answer no to Q12c.3.4)","yes")</f>
        <v>yes</v>
      </c>
      <c r="V63" s="12" t="str">
        <f>IF('12-Digital Mkts'!$P$57="no","not applicable (answer no to Q12c.3.4)","yes")</f>
        <v>yes</v>
      </c>
    </row>
    <row r="64" spans="1:22" ht="46" x14ac:dyDescent="0.25">
      <c r="B64" s="12" t="str">
        <f>IF('12-Digital Mkts'!$P$20="none of the above","not applicable (answer none of the above to the question above)","no, it applies to all firms")</f>
        <v>no, it applies to all firms</v>
      </c>
      <c r="D64" s="12" t="str">
        <f>IF('12-Digital Mkts'!$P$25="no","not applicable (answer no to the question above)","no, it applies to all firms")</f>
        <v>no, it applies to all firms</v>
      </c>
      <c r="F64" s="12" t="str">
        <f>IF('12-Digital Mkts'!$P$31="no","not applicable (answer no to the question above)","no, it applies to all firms")</f>
        <v>no, it applies to all firms</v>
      </c>
      <c r="H64" s="12" t="str">
        <f>IF('12-Digital Mkts'!$P$51="no","not applicable (answer no to Q12c.3.3)","yes, obligation under discussion")</f>
        <v>yes, obligation under discussion</v>
      </c>
      <c r="J64" s="12" t="str">
        <f>IF('12-Digital Mkts'!$P$51="no","not applicable (answer no to Q12c.3.3)","yes, obligation under discussion")</f>
        <v>yes, obligation under discussion</v>
      </c>
      <c r="L64" s="12" t="str">
        <f>IF('12-Digital Mkts'!$P$51="no","not applicable (answer no to Q12c.3.3)","yes, obligation under discussion")</f>
        <v>yes, obligation under discussion</v>
      </c>
      <c r="N64" s="12" t="str">
        <f>IF('12-Digital Mkts'!$P$51="no","not applicable (answer no to Q12c.3.3)","yes, obligation under discussion")</f>
        <v>yes, obligation under discussion</v>
      </c>
      <c r="P64" s="12" t="str">
        <f>IF('12-Digital Mkts'!$P$57="no","not applicable (answer no to Q12c.3.4)","yes, obligation under discussion")</f>
        <v>yes, obligation under discussion</v>
      </c>
      <c r="R64" s="12" t="str">
        <f>IF('12-Digital Mkts'!$P$57="no","not applicable (answer no to Q12c.3.4)","yes, obligation under discussion")</f>
        <v>yes, obligation under discussion</v>
      </c>
      <c r="T64" s="12" t="str">
        <f>IF('12-Digital Mkts'!$P$57="no","not applicable (answer no to Q12c.3.4)","yes, obligation under discussion")</f>
        <v>yes, obligation under discussion</v>
      </c>
      <c r="V64" s="12" t="str">
        <f>IF('12-Digital Mkts'!$P$57="no","not applicable (answer no to Q12c.3.4)","yes, obligation under discussion")</f>
        <v>yes, obligation under discussion</v>
      </c>
    </row>
    <row r="65" spans="1:22" x14ac:dyDescent="0.25">
      <c r="H65" s="12" t="str">
        <f>IF('12-Digital Mkts'!$P$51="no","not applicable (answer no to Q12c.3.3)","no")</f>
        <v>no</v>
      </c>
      <c r="J65" s="12" t="str">
        <f>IF('12-Digital Mkts'!$P$51="no","not applicable (answer no to Q12c.3.3)","no")</f>
        <v>no</v>
      </c>
      <c r="L65" s="12" t="str">
        <f>IF('12-Digital Mkts'!$P$51="no","not applicable (answer no to Q12c.3.3)","no")</f>
        <v>no</v>
      </c>
      <c r="N65" s="12" t="str">
        <f>IF('12-Digital Mkts'!$P$51="no","not applicable (answer no to Q12c.3.3)","no")</f>
        <v>no</v>
      </c>
      <c r="P65" s="12" t="str">
        <f>IF('12-Digital Mkts'!$P$57="no","not applicable (answer no to Q12c.3.4)","no")</f>
        <v>no</v>
      </c>
      <c r="R65" s="12" t="str">
        <f>IF('12-Digital Mkts'!$P$57="no","not applicable (answer no to Q12c.3.4)","no")</f>
        <v>no</v>
      </c>
      <c r="T65" s="12" t="str">
        <f>IF('12-Digital Mkts'!$P$57="no","not applicable (answer no to Q12c.3.4)","no")</f>
        <v>no</v>
      </c>
      <c r="V65" s="12" t="str">
        <f>IF('12-Digital Mkts'!$P$57="no","not applicable (answer no to Q12c.3.4)","no")</f>
        <v>no</v>
      </c>
    </row>
    <row r="71" spans="1:22" x14ac:dyDescent="0.25">
      <c r="A71" s="6"/>
      <c r="B71" s="13">
        <f>IF(LEFT(B73,63)="not applicable (answer none of the above to the question above)",1,COUNTA(B73:B74))</f>
        <v>2</v>
      </c>
      <c r="D71" s="13">
        <f>IF(LEFT(D73,48)="not applicable (answer no to the question above)",1,COUNTA(D73:D74))</f>
        <v>2</v>
      </c>
      <c r="F71" s="13">
        <f>IF(LEFT(F73,48)="not applicable (answer no to the question above)",1,COUNTA(F73:F74))</f>
        <v>2</v>
      </c>
      <c r="H71" s="13">
        <f>IF(LEFT(H73,38)="not applicable (answer no to Q12c.3.3)",1,COUNTA(H73:H75))</f>
        <v>3</v>
      </c>
      <c r="J71" s="13">
        <f>IF(LEFT(J73,38)="not applicable (answer no to Q12c.3.3)",1,COUNTA(J73:J75))</f>
        <v>3</v>
      </c>
      <c r="L71" s="13">
        <f>IF(LEFT(L73,38)="not applicable (answer no to Q12c.3.3)",1,COUNTA(L73:L75))</f>
        <v>3</v>
      </c>
      <c r="N71" s="13">
        <f>IF(LEFT(N73,38)="not applicable (answer no to Q12c.3.3)",1,COUNTA(N73:N75))</f>
        <v>3</v>
      </c>
      <c r="P71" s="13">
        <f>IF(LEFT(P73,38)="not applicable (answer no to Q12c.3.4)",1,COUNTA(P73:P75))</f>
        <v>3</v>
      </c>
      <c r="R71" s="13">
        <f>IF(LEFT(R73,38)="not applicable (answer no to Q12c.3.4)",1,COUNTA(R73:R75))</f>
        <v>3</v>
      </c>
      <c r="T71" s="13">
        <f>IF(LEFT(T73,38)="not applicable (answer no to Q12c.3.4)",1,COUNTA(T73:T75))</f>
        <v>3</v>
      </c>
      <c r="V71" s="13">
        <f>IF(LEFT(V73,38)="not applicable (answer no to Q12c.3.4)",1,COUNTA(V73:V75))</f>
        <v>3</v>
      </c>
    </row>
    <row r="72" spans="1:22" x14ac:dyDescent="0.25">
      <c r="A72" s="6" t="s">
        <v>187</v>
      </c>
      <c r="B72" t="s">
        <v>164</v>
      </c>
      <c r="D72" t="s">
        <v>165</v>
      </c>
      <c r="F72" t="s">
        <v>166</v>
      </c>
      <c r="H72" t="s">
        <v>167</v>
      </c>
      <c r="J72" t="s">
        <v>168</v>
      </c>
      <c r="L72" t="s">
        <v>169</v>
      </c>
      <c r="N72" t="s">
        <v>170</v>
      </c>
      <c r="P72" t="s">
        <v>171</v>
      </c>
      <c r="R72" t="s">
        <v>172</v>
      </c>
      <c r="T72" t="s">
        <v>173</v>
      </c>
      <c r="V72" t="s">
        <v>174</v>
      </c>
    </row>
    <row r="73" spans="1:22" x14ac:dyDescent="0.25">
      <c r="A73" s="6" t="s">
        <v>188</v>
      </c>
      <c r="B73" s="12" t="str">
        <f>IF('12-Digital Mkts'!$R$20="none of the above","not applicable (answer none of the above to the question above)","yes")</f>
        <v>yes</v>
      </c>
      <c r="D73" s="12" t="str">
        <f>IF('12-Digital Mkts'!$R$25="no","not applicable (answer no to the question above)","yes")</f>
        <v>yes</v>
      </c>
      <c r="F73" s="12" t="str">
        <f>IF('12-Digital Mkts'!$R$31="no","not applicable (answer no to the question above)","yes")</f>
        <v>yes</v>
      </c>
      <c r="H73" s="12" t="str">
        <f>IF('12-Digital Mkts'!$R$51="no","not applicable (answer no to Q12c.3.3)","yes")</f>
        <v>yes</v>
      </c>
      <c r="J73" s="12" t="str">
        <f>IF('12-Digital Mkts'!$R$51="no","not applicable (answer no to Q12c.3.3)","yes")</f>
        <v>yes</v>
      </c>
      <c r="L73" s="12" t="str">
        <f>IF('12-Digital Mkts'!$R$51="no","not applicable (answer no to Q12c.3.3)","yes")</f>
        <v>yes</v>
      </c>
      <c r="N73" s="12" t="str">
        <f>IF('12-Digital Mkts'!$R$51="no","not applicable (answer no to Q12c.3.3)","yes")</f>
        <v>yes</v>
      </c>
      <c r="P73" s="12" t="str">
        <f>IF('12-Digital Mkts'!$R$57="no","not applicable (answer no to Q12c.3.4)","yes")</f>
        <v>yes</v>
      </c>
      <c r="R73" s="12" t="str">
        <f>IF('12-Digital Mkts'!$R$57="no","not applicable (answer no to Q12c.3.4)","yes")</f>
        <v>yes</v>
      </c>
      <c r="T73" s="12" t="str">
        <f>IF('12-Digital Mkts'!$R$57="no","not applicable (answer no to Q12c.3.4)","yes")</f>
        <v>yes</v>
      </c>
      <c r="V73" s="12" t="str">
        <f>IF('12-Digital Mkts'!$R$57="no","not applicable (answer no to Q12c.3.4)","yes")</f>
        <v>yes</v>
      </c>
    </row>
    <row r="74" spans="1:22" ht="46" x14ac:dyDescent="0.25">
      <c r="B74" s="12" t="str">
        <f>IF('12-Digital Mkts'!$R$20="none of the above","not applicable (answer none of the above to the question above)","no, it applies to all firms")</f>
        <v>no, it applies to all firms</v>
      </c>
      <c r="D74" s="12" t="str">
        <f>IF('12-Digital Mkts'!$R$25="no","not applicable (answer no to the question above)","no, it applies to all firms")</f>
        <v>no, it applies to all firms</v>
      </c>
      <c r="F74" s="12" t="str">
        <f>IF('12-Digital Mkts'!$R$31="no","not applicable (answer no to the question above)","no, it applies to all firms")</f>
        <v>no, it applies to all firms</v>
      </c>
      <c r="H74" s="12" t="str">
        <f>IF('12-Digital Mkts'!$R$51="no","not applicable (answer no to Q12c.3.3)","yes, obligation under discussion")</f>
        <v>yes, obligation under discussion</v>
      </c>
      <c r="J74" s="12" t="str">
        <f>IF('12-Digital Mkts'!$R$51="no","not applicable (answer no to Q12c.3.3)","yes, obligation under discussion")</f>
        <v>yes, obligation under discussion</v>
      </c>
      <c r="L74" s="12" t="str">
        <f>IF('12-Digital Mkts'!$R$51="no","not applicable (answer no to Q12c.3.3)","yes, obligation under discussion")</f>
        <v>yes, obligation under discussion</v>
      </c>
      <c r="N74" s="12" t="str">
        <f>IF('12-Digital Mkts'!$R$51="no","not applicable (answer no to Q12c.3.3)","yes, obligation under discussion")</f>
        <v>yes, obligation under discussion</v>
      </c>
      <c r="P74" s="12" t="str">
        <f>IF('12-Digital Mkts'!$R$57="no","not applicable (answer no to Q12c.3.4)","yes, obligation under discussion")</f>
        <v>yes, obligation under discussion</v>
      </c>
      <c r="R74" s="12" t="str">
        <f>IF('12-Digital Mkts'!$R$57="no","not applicable (answer no to Q12c.3.4)","yes, obligation under discussion")</f>
        <v>yes, obligation under discussion</v>
      </c>
      <c r="T74" s="12" t="str">
        <f>IF('12-Digital Mkts'!$R$57="no","not applicable (answer no to Q12c.3.4)","yes, obligation under discussion")</f>
        <v>yes, obligation under discussion</v>
      </c>
      <c r="V74" s="12" t="str">
        <f>IF('12-Digital Mkts'!$R$57="no","not applicable (answer no to Q12c.3.4)","yes, obligation under discussion")</f>
        <v>yes, obligation under discussion</v>
      </c>
    </row>
    <row r="75" spans="1:22" x14ac:dyDescent="0.25">
      <c r="H75" s="12" t="str">
        <f>IF('12-Digital Mkts'!$R$51="no","not applicable (answer no to Q12c.3.3)","no")</f>
        <v>no</v>
      </c>
      <c r="J75" s="12" t="str">
        <f>IF('12-Digital Mkts'!$R$51="no","not applicable (answer no to Q12c.3.3)","no")</f>
        <v>no</v>
      </c>
      <c r="L75" s="12" t="str">
        <f>IF('12-Digital Mkts'!$R$51="no","not applicable (answer no to Q12c.3.3)","no")</f>
        <v>no</v>
      </c>
      <c r="N75" s="12" t="str">
        <f>IF('12-Digital Mkts'!$R$51="no","not applicable (answer no to Q12c.3.3)","no")</f>
        <v>no</v>
      </c>
      <c r="P75" s="12" t="str">
        <f>IF('12-Digital Mkts'!$R$57="no","not applicable (answer no to Q12c.3.4)","no")</f>
        <v>no</v>
      </c>
      <c r="R75" s="12" t="str">
        <f>IF('12-Digital Mkts'!$R$57="no","not applicable (answer no to Q12c.3.4)","no")</f>
        <v>no</v>
      </c>
      <c r="T75" s="12" t="str">
        <f>IF('12-Digital Mkts'!$R$57="no","not applicable (answer no to Q12c.3.4)","no")</f>
        <v>no</v>
      </c>
      <c r="V75" s="12" t="str">
        <f>IF('12-Digital Mkts'!$R$57="no","not applicable (answer no to Q12c.3.4)","no")</f>
        <v>no</v>
      </c>
    </row>
    <row r="81" spans="1:22" x14ac:dyDescent="0.25">
      <c r="A81" s="6"/>
      <c r="B81" s="13">
        <f>IF(LEFT(B83,63)="not applicable (answer none of the above to the question above)",1,COUNTA(B83:B84))</f>
        <v>2</v>
      </c>
      <c r="D81" s="13">
        <f>IF(LEFT(D83,48)="not applicable (answer no to the question above)",1,COUNTA(D83:D84))</f>
        <v>2</v>
      </c>
      <c r="F81" s="13">
        <f>IF(LEFT(F83,48)="not applicable (answer no to the question above)",1,COUNTA(F83:F84))</f>
        <v>2</v>
      </c>
      <c r="H81" s="13">
        <f>IF(LEFT(H83,38)="not applicable (answer no to Q12c.3.3)",1,COUNTA(H83:H85))</f>
        <v>3</v>
      </c>
      <c r="J81" s="13">
        <f>IF(LEFT(J83,38)="not applicable (answer no to Q12c.3.3)",1,COUNTA(J83:J85))</f>
        <v>3</v>
      </c>
      <c r="L81" s="13">
        <f>IF(LEFT(L83,38)="not applicable (answer no to Q12c.3.3)",1,COUNTA(L83:L85))</f>
        <v>3</v>
      </c>
      <c r="N81" s="13">
        <f>IF(LEFT(N83,38)="not applicable (answer no to Q12c.3.3)",1,COUNTA(N83:N85))</f>
        <v>3</v>
      </c>
      <c r="P81" s="13">
        <f>IF(LEFT(P83,38)="not applicable (answer no to Q12c.3.4)",1,COUNTA(P83:P85))</f>
        <v>3</v>
      </c>
      <c r="R81" s="13">
        <f>IF(LEFT(R83,38)="not applicable (answer no to Q12c.3.4)",1,COUNTA(R83:R85))</f>
        <v>3</v>
      </c>
      <c r="T81" s="13">
        <f>IF(LEFT(T83,38)="not applicable (answer no to Q12c.3.4)",1,COUNTA(T83:T85))</f>
        <v>3</v>
      </c>
      <c r="V81" s="13">
        <f>IF(LEFT(V83,38)="not applicable (answer no to Q12c.3.4)",1,COUNTA(V83:V85))</f>
        <v>3</v>
      </c>
    </row>
    <row r="82" spans="1:22" x14ac:dyDescent="0.25">
      <c r="A82" s="6" t="s">
        <v>189</v>
      </c>
      <c r="B82" t="s">
        <v>164</v>
      </c>
      <c r="D82" t="s">
        <v>165</v>
      </c>
      <c r="F82" t="s">
        <v>166</v>
      </c>
      <c r="H82" t="s">
        <v>167</v>
      </c>
      <c r="J82" t="s">
        <v>168</v>
      </c>
      <c r="L82" t="s">
        <v>169</v>
      </c>
      <c r="N82" t="s">
        <v>170</v>
      </c>
      <c r="P82" t="s">
        <v>171</v>
      </c>
      <c r="R82" t="s">
        <v>172</v>
      </c>
      <c r="T82" t="s">
        <v>173</v>
      </c>
      <c r="V82" t="s">
        <v>174</v>
      </c>
    </row>
    <row r="83" spans="1:22" x14ac:dyDescent="0.25">
      <c r="A83" s="6" t="s">
        <v>190</v>
      </c>
      <c r="B83" s="12" t="str">
        <f>IF('12-Digital Mkts'!$T$20="none of the above","not applicable (answer none of the above to the question above)","yes")</f>
        <v>yes</v>
      </c>
      <c r="D83" s="12" t="str">
        <f>IF('12-Digital Mkts'!$T$25="no","not applicable (answer no to the question above)","yes")</f>
        <v>yes</v>
      </c>
      <c r="F83" s="12" t="str">
        <f>IF('12-Digital Mkts'!$T$31="no","not applicable (answer no to the question above)","yes")</f>
        <v>yes</v>
      </c>
      <c r="H83" s="12" t="str">
        <f>IF('12-Digital Mkts'!$AB$51="no","not applicable (answer no to Q12c.3.3)","yes")</f>
        <v>yes</v>
      </c>
      <c r="J83" s="12" t="str">
        <f>IF('12-Digital Mkts'!$T$51="no","not applicable (answer no to Q12c.3.3)","yes")</f>
        <v>yes</v>
      </c>
      <c r="L83" s="12" t="str">
        <f>IF('12-Digital Mkts'!$T$51="no","not applicable (answer no to Q12c.3.3)","yes")</f>
        <v>yes</v>
      </c>
      <c r="N83" s="12" t="str">
        <f>IF('12-Digital Mkts'!$T$51="no","not applicable (answer no to Q12c.3.3)","yes")</f>
        <v>yes</v>
      </c>
      <c r="P83" s="12" t="str">
        <f>IF('12-Digital Mkts'!$T$57="no","not applicable (answer no to Q12c.3.4)","yes")</f>
        <v>yes</v>
      </c>
      <c r="R83" s="12" t="str">
        <f>IF('12-Digital Mkts'!$T$57="no","not applicable (answer no to Q12c.3.4)","yes")</f>
        <v>yes</v>
      </c>
      <c r="T83" s="12" t="str">
        <f>IF('12-Digital Mkts'!$T$57="no","not applicable (answer no to Q12c.3.4)","yes")</f>
        <v>yes</v>
      </c>
      <c r="V83" s="12" t="str">
        <f>IF('12-Digital Mkts'!$T$57="no","not applicable (answer no to Q12c.3.4)","yes")</f>
        <v>yes</v>
      </c>
    </row>
    <row r="84" spans="1:22" ht="46" x14ac:dyDescent="0.25">
      <c r="B84" s="12" t="str">
        <f>IF('12-Digital Mkts'!$T$20="none of the above","not applicable (answer none of the above to the question above)","no, it applies to all firms")</f>
        <v>no, it applies to all firms</v>
      </c>
      <c r="D84" s="12" t="str">
        <f>IF('12-Digital Mkts'!$T$25="no","not applicable (answer no to the question above)","no, it applies to all firms")</f>
        <v>no, it applies to all firms</v>
      </c>
      <c r="F84" s="12" t="str">
        <f>IF('12-Digital Mkts'!$T$31="no","not applicable (answer no to the question above)","no, it applies to all firms")</f>
        <v>no, it applies to all firms</v>
      </c>
      <c r="H84" s="12" t="str">
        <f>IF('12-Digital Mkts'!$AB$51="no","not applicable (answer no to Q12c.3.3)","yes, obligation under discussion")</f>
        <v>yes, obligation under discussion</v>
      </c>
      <c r="J84" s="12" t="str">
        <f>IF('12-Digital Mkts'!$T$51="no","not applicable (answer no to Q12c.3.3)","yes, obligation under discussion")</f>
        <v>yes, obligation under discussion</v>
      </c>
      <c r="L84" s="12" t="str">
        <f>IF('12-Digital Mkts'!$T$51="no","not applicable (answer no to Q12c.3.3)","yes, obligation under discussion")</f>
        <v>yes, obligation under discussion</v>
      </c>
      <c r="N84" s="12" t="str">
        <f>IF('12-Digital Mkts'!$T$51="no","not applicable (answer no to Q12c.3.3)","yes, obligation under discussion")</f>
        <v>yes, obligation under discussion</v>
      </c>
      <c r="P84" s="12" t="str">
        <f>IF('12-Digital Mkts'!$T$57="no","not applicable (answer no to Q12c.3.4)","yes, obligation under discussion")</f>
        <v>yes, obligation under discussion</v>
      </c>
      <c r="R84" s="12" t="str">
        <f>IF('12-Digital Mkts'!$T$57="no","not applicable (answer no to Q12c.3.4)","yes, obligation under discussion")</f>
        <v>yes, obligation under discussion</v>
      </c>
      <c r="T84" s="12" t="str">
        <f>IF('12-Digital Mkts'!$T$57="no","not applicable (answer no to Q12c.3.4)","yes, obligation under discussion")</f>
        <v>yes, obligation under discussion</v>
      </c>
      <c r="V84" s="12" t="str">
        <f>IF('12-Digital Mkts'!$T$57="no","not applicable (answer no to Q12c.3.4)","yes, obligation under discussion")</f>
        <v>yes, obligation under discussion</v>
      </c>
    </row>
    <row r="85" spans="1:22" x14ac:dyDescent="0.25">
      <c r="H85" s="12" t="str">
        <f>IF('12-Digital Mkts'!$AB$51="no","not applicable (answer no to Q12c.3.3)","no")</f>
        <v>no</v>
      </c>
      <c r="J85" s="12" t="str">
        <f>IF('12-Digital Mkts'!$T$51="no","not applicable (answer no to Q12c.3.3)","no")</f>
        <v>no</v>
      </c>
      <c r="L85" s="12" t="str">
        <f>IF('12-Digital Mkts'!$T$51="no","not applicable (answer no to Q12c.3.3)","no")</f>
        <v>no</v>
      </c>
      <c r="N85" s="12" t="str">
        <f>IF('12-Digital Mkts'!$T$51="no","not applicable (answer no to Q12c.3.3)","no")</f>
        <v>no</v>
      </c>
      <c r="P85" s="12" t="str">
        <f>IF('12-Digital Mkts'!$T$57="no","not applicable (answer no to Q12c.3.4)","no")</f>
        <v>no</v>
      </c>
      <c r="R85" s="12" t="str">
        <f>IF('12-Digital Mkts'!$T$57="no","not applicable (answer no to Q12c.3.4)","no")</f>
        <v>no</v>
      </c>
      <c r="T85" s="12" t="str">
        <f>IF('12-Digital Mkts'!$T$57="no","not applicable (answer no to Q12c.3.4)","no")</f>
        <v>no</v>
      </c>
      <c r="V85" s="12" t="str">
        <f>IF('12-Digital Mkts'!$T$57="no","not applicable (answer no to Q12c.3.4)","no")</f>
        <v>no</v>
      </c>
    </row>
  </sheetData>
  <sheetProtection algorithmName="SHA-512" hashValue="baT0Xq4yznv1BTZdXdhnlkx6po2IXdfaNvQ58/Ln1zU9AuQ+T6CtElJbKZHgoVVEjLc/DC7M/3e7aChepNKXYw==" saltValue="DySWZiVtCiGvWWK/a4aNrA=="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Country</vt:lpstr>
      <vt:lpstr>Sector classification</vt:lpstr>
      <vt:lpstr>READ ME</vt:lpstr>
      <vt:lpstr>12-Digital Mkts</vt:lpstr>
      <vt:lpstr>Database_n</vt:lpstr>
      <vt:lpstr>Lists</vt:lpstr>
      <vt:lpstr>Conditions</vt:lpstr>
      <vt:lpstr>ECO_2023_A</vt:lpstr>
      <vt:lpstr>ECO_2023_B</vt:lpstr>
      <vt:lpstr>ECO_2023_C</vt:lpstr>
      <vt:lpstr>ECO_2023_D</vt:lpstr>
      <vt:lpstr>ECO_2023_E</vt:lpstr>
      <vt:lpstr>ECO_2023_F</vt:lpstr>
      <vt:lpstr>ECO_2023_G</vt:lpstr>
      <vt:lpstr>ECO_2023_H</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DANITZ Eszter</dc:creator>
  <cp:lastModifiedBy>DANITZ Eszter, ECO/SSD</cp:lastModifiedBy>
  <dcterms:created xsi:type="dcterms:W3CDTF">2022-10-25T13:23:26Z</dcterms:created>
  <dcterms:modified xsi:type="dcterms:W3CDTF">2024-07-05T13:19:52Z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2024-07-05T13:19:52Z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f1c89ff0-92ae-4567-9655-e04d5872f66b</vt:lpwstr>
  </property>
  <property fmtid="{D5CDD505-2E9C-101B-9397-08002B2CF9AE}" pid="8" name="MSIP_Label_0e5510b0-e729-4ef0-a3dd-4ba0dfe56c99_ContentBits">
    <vt:lpwstr>2</vt:lpwstr>
  </property>
</Properties>
</file>