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SSD_PMR\BACKUP\PMR Webpage Webtool and simulator\webpage\changes XX_2023update_NOTDONEYET\For the 10 July\2023 PMR Questionnaire\"/>
    </mc:Choice>
  </mc:AlternateContent>
  <xr:revisionPtr revIDLastSave="0" documentId="13_ncr:1_{573D0ABF-05DF-405C-811B-E51D828643A0}" xr6:coauthVersionLast="47" xr6:coauthVersionMax="47" xr10:uidLastSave="{00000000-0000-0000-0000-000000000000}"/>
  <workbookProtection workbookAlgorithmName="SHA-512" workbookHashValue="RvjmHHBErLSpCwR0KMpoLiIABzAniQkX6uNN/W6gMzgsnTiE2fraWGDy2n23QCxYeNzLToVvb3dOM72R45Hm7Q==" workbookSaltValue="gUsIsQOAkgdC4SvNdSA6LA==" workbookSpinCount="100000" lockStructure="1"/>
  <bookViews>
    <workbookView xWindow="-10" yWindow="-10" windowWidth="19220" windowHeight="11300" firstSheet="1" activeTab="3" xr2:uid="{00000000-000D-0000-FFFF-FFFF00000000}"/>
  </bookViews>
  <sheets>
    <sheet name="Country" sheetId="33" state="hidden" r:id="rId1"/>
    <sheet name="Sector classification " sheetId="55" r:id="rId2"/>
    <sheet name="READ ME" sheetId="60" state="hidden" r:id="rId3"/>
    <sheet name="10A-Admin. Burden-POE" sheetId="12" r:id="rId4"/>
    <sheet name="10B-Admin. Burden-LLC" sheetId="59" r:id="rId5"/>
    <sheet name="10C-Licences and Permits" sheetId="58" r:id="rId6"/>
    <sheet name="Database_n" sheetId="50" state="hidden" r:id="rId7"/>
    <sheet name="Lists" sheetId="52" state="hidden" r:id="rId8"/>
    <sheet name="Conditions" sheetId="53" state="hidden" r:id="rId9"/>
  </sheets>
  <definedNames>
    <definedName name="_xlnm._FilterDatabase" localSheetId="3" hidden="1">'10A-Admin. Burden-POE'!$A$4:$AC$71</definedName>
    <definedName name="_xlnm._FilterDatabase" localSheetId="4" hidden="1">'10B-Admin. Burden-LLC'!$A$4:$AC$77</definedName>
    <definedName name="_xlnm._FilterDatabase" localSheetId="5" hidden="1">'10C-Licences and Permits'!$A$4:$AC$28</definedName>
    <definedName name="_xlnm._FilterDatabase" localSheetId="6" hidden="1">Database_n!$A$1:$G$103</definedName>
    <definedName name="ECO_2023_A">Lists!$A$12:$A$14</definedName>
    <definedName name="ECO_2023_B">Lists!$B$12:$B$15</definedName>
    <definedName name="ECO_2023_C">Lists!$C$12:$C$15</definedName>
    <definedName name="ECO_2023_D">Lists!$D$12:$D$14</definedName>
    <definedName name="ECO_2023_E">Lists!$E$12:$E$16</definedName>
    <definedName name="ECO_2023_F">Lists!$F$12:$F$14</definedName>
    <definedName name="ECO_2023_G">Lists!$G$12:$G$16</definedName>
    <definedName name="ECO_2023_H">Lists!$H$12:$H$16</definedName>
    <definedName name="ECO_2023_I">Lists!$I$12:$I$17</definedName>
    <definedName name="ECO_2023_J">Lists!$J$12:$J$16</definedName>
    <definedName name="ECO_2023_K">Lists!$K$12:$K$17</definedName>
    <definedName name="ECO_2023_N">Lists!$L$12:$L$14</definedName>
    <definedName name="ECO_A">Lists!$A$2:$A$3</definedName>
    <definedName name="ECO_B">Lists!$B$2:$B$4</definedName>
    <definedName name="ECO_D">Lists!$D$2:$D$5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0" l="1"/>
  <c r="I4" i="50"/>
  <c r="I5" i="50"/>
  <c r="I6" i="50"/>
  <c r="I7" i="50"/>
  <c r="I8" i="50"/>
  <c r="I9" i="50"/>
  <c r="I10" i="50"/>
  <c r="I21" i="50"/>
  <c r="I22" i="50"/>
  <c r="I23" i="50"/>
  <c r="I24" i="50"/>
  <c r="I31" i="50"/>
  <c r="I32" i="50"/>
  <c r="I33" i="50"/>
  <c r="I34" i="50"/>
  <c r="I35" i="50"/>
  <c r="I36" i="50"/>
  <c r="I43" i="50"/>
  <c r="I44" i="50"/>
  <c r="I45" i="50"/>
  <c r="I46" i="50"/>
  <c r="I47" i="50"/>
  <c r="I49" i="50"/>
  <c r="I55" i="50"/>
  <c r="I56" i="50"/>
  <c r="I57" i="50"/>
  <c r="I58" i="50"/>
  <c r="I59" i="50"/>
  <c r="I61" i="50"/>
  <c r="I67" i="50"/>
  <c r="I68" i="50"/>
  <c r="I69" i="50"/>
  <c r="I70" i="50"/>
  <c r="I71" i="50"/>
  <c r="I73" i="50"/>
  <c r="I79" i="50"/>
  <c r="I80" i="50"/>
  <c r="I81" i="50"/>
  <c r="I82" i="50"/>
  <c r="I83" i="50"/>
  <c r="I85" i="50"/>
  <c r="I91" i="50"/>
  <c r="I92" i="50"/>
  <c r="I93" i="50"/>
  <c r="I94" i="50"/>
  <c r="I95" i="50"/>
  <c r="I96" i="50"/>
  <c r="I97" i="50"/>
  <c r="I98" i="50"/>
  <c r="I99" i="50"/>
  <c r="I100" i="50"/>
  <c r="I101" i="50"/>
  <c r="I102" i="50"/>
  <c r="I103" i="50"/>
  <c r="I104" i="50"/>
  <c r="I105" i="50"/>
  <c r="I106" i="50"/>
  <c r="I107" i="50"/>
  <c r="I108" i="50"/>
  <c r="I109" i="50"/>
  <c r="I110" i="50"/>
  <c r="I111" i="50"/>
  <c r="I112" i="50"/>
  <c r="I113" i="50"/>
  <c r="I1" i="50"/>
  <c r="I2" i="50"/>
  <c r="H113" i="50"/>
  <c r="H112" i="50"/>
  <c r="H111" i="50"/>
  <c r="H110" i="50"/>
  <c r="H109" i="50"/>
  <c r="H108" i="50"/>
  <c r="H107" i="50"/>
  <c r="H106" i="50"/>
  <c r="H105" i="50"/>
  <c r="H104" i="50"/>
  <c r="H103" i="50"/>
  <c r="H102" i="50"/>
  <c r="H101" i="50"/>
  <c r="H100" i="50"/>
  <c r="H99" i="50"/>
  <c r="H98" i="50"/>
  <c r="H97" i="50"/>
  <c r="H96" i="50"/>
  <c r="H95" i="50"/>
  <c r="H94" i="50"/>
  <c r="H93" i="50"/>
  <c r="H92" i="50"/>
  <c r="H91" i="50"/>
  <c r="H90" i="50"/>
  <c r="I90" i="50" s="1"/>
  <c r="H89" i="50"/>
  <c r="I89" i="50" s="1"/>
  <c r="H88" i="50"/>
  <c r="I88" i="50" s="1"/>
  <c r="H87" i="50"/>
  <c r="I87" i="50" s="1"/>
  <c r="H86" i="50"/>
  <c r="I86" i="50" s="1"/>
  <c r="H85" i="50"/>
  <c r="H84" i="50"/>
  <c r="I84" i="50" s="1"/>
  <c r="H83" i="50"/>
  <c r="H82" i="50"/>
  <c r="H81" i="50"/>
  <c r="H80" i="50"/>
  <c r="H79" i="50"/>
  <c r="H78" i="50"/>
  <c r="I78" i="50" s="1"/>
  <c r="H77" i="50"/>
  <c r="I77" i="50" s="1"/>
  <c r="H76" i="50"/>
  <c r="I76" i="50" s="1"/>
  <c r="H75" i="50"/>
  <c r="I75" i="50" s="1"/>
  <c r="H74" i="50"/>
  <c r="I74" i="50" s="1"/>
  <c r="H73" i="50"/>
  <c r="H72" i="50"/>
  <c r="I72" i="50" s="1"/>
  <c r="H71" i="50"/>
  <c r="H70" i="50"/>
  <c r="H69" i="50"/>
  <c r="H68" i="50"/>
  <c r="H67" i="50"/>
  <c r="H66" i="50"/>
  <c r="I66" i="50" s="1"/>
  <c r="H65" i="50"/>
  <c r="I65" i="50" s="1"/>
  <c r="H64" i="50"/>
  <c r="I64" i="50" s="1"/>
  <c r="H63" i="50"/>
  <c r="I63" i="50" s="1"/>
  <c r="H62" i="50"/>
  <c r="I62" i="50" s="1"/>
  <c r="H61" i="50"/>
  <c r="H60" i="50"/>
  <c r="I60" i="50" s="1"/>
  <c r="H59" i="50"/>
  <c r="H58" i="50"/>
  <c r="H57" i="50"/>
  <c r="H56" i="50"/>
  <c r="H55" i="50"/>
  <c r="H54" i="50"/>
  <c r="I54" i="50" s="1"/>
  <c r="H53" i="50"/>
  <c r="I53" i="50" s="1"/>
  <c r="H52" i="50"/>
  <c r="I52" i="50" s="1"/>
  <c r="H51" i="50"/>
  <c r="I51" i="50" s="1"/>
  <c r="H50" i="50"/>
  <c r="I50" i="50" s="1"/>
  <c r="H49" i="50"/>
  <c r="H48" i="50"/>
  <c r="I48" i="50" s="1"/>
  <c r="H47" i="50"/>
  <c r="H46" i="50"/>
  <c r="H45" i="50"/>
  <c r="H44" i="50"/>
  <c r="H43" i="50"/>
  <c r="H42" i="50"/>
  <c r="I42" i="50" s="1"/>
  <c r="H41" i="50"/>
  <c r="I41" i="50" s="1"/>
  <c r="H40" i="50"/>
  <c r="I40" i="50" s="1"/>
  <c r="H39" i="50"/>
  <c r="I39" i="50" s="1"/>
  <c r="H38" i="50"/>
  <c r="I38" i="50" s="1"/>
  <c r="H37" i="50"/>
  <c r="I37" i="50" s="1"/>
  <c r="H36" i="50"/>
  <c r="H35" i="50"/>
  <c r="H34" i="50"/>
  <c r="H33" i="50"/>
  <c r="H32" i="50"/>
  <c r="H31" i="50"/>
  <c r="H30" i="50"/>
  <c r="I30" i="50" s="1"/>
  <c r="H29" i="50"/>
  <c r="I29" i="50" s="1"/>
  <c r="H28" i="50"/>
  <c r="I28" i="50" s="1"/>
  <c r="H27" i="50"/>
  <c r="I27" i="50" s="1"/>
  <c r="H26" i="50"/>
  <c r="I26" i="50" s="1"/>
  <c r="H25" i="50"/>
  <c r="I25" i="50" s="1"/>
  <c r="H24" i="50"/>
  <c r="H23" i="50"/>
  <c r="H22" i="50"/>
  <c r="H21" i="50"/>
  <c r="H20" i="50"/>
  <c r="I20" i="50" s="1"/>
  <c r="H19" i="50"/>
  <c r="I19" i="50" s="1"/>
  <c r="H18" i="50"/>
  <c r="I18" i="50" s="1"/>
  <c r="H17" i="50"/>
  <c r="I17" i="50" s="1"/>
  <c r="H16" i="50"/>
  <c r="I16" i="50" s="1"/>
  <c r="H15" i="50"/>
  <c r="I15" i="50" s="1"/>
  <c r="H14" i="50"/>
  <c r="I14" i="50" s="1"/>
  <c r="H13" i="50"/>
  <c r="I13" i="50" s="1"/>
  <c r="H12" i="50"/>
  <c r="I12" i="50" s="1"/>
  <c r="H11" i="50"/>
  <c r="I11" i="50" s="1"/>
  <c r="H10" i="50"/>
  <c r="H9" i="50"/>
  <c r="H8" i="50"/>
  <c r="H7" i="50"/>
  <c r="H6" i="50"/>
  <c r="H5" i="50"/>
  <c r="H4" i="50"/>
  <c r="H3" i="50"/>
  <c r="H2" i="50"/>
  <c r="AS73" i="12"/>
  <c r="B73" i="12"/>
  <c r="AS79" i="59"/>
  <c r="B79" i="59"/>
  <c r="AS30" i="58"/>
  <c r="B30" i="58"/>
  <c r="V58" i="59"/>
  <c r="F74" i="50" s="1"/>
  <c r="V50" i="59"/>
  <c r="F69" i="50" s="1"/>
  <c r="V45" i="59"/>
  <c r="F66" i="50" s="1"/>
  <c r="V46" i="59"/>
  <c r="F67" i="50" s="1"/>
  <c r="V38" i="59"/>
  <c r="F61" i="50" s="1"/>
  <c r="V31" i="59"/>
  <c r="F58" i="50" s="1"/>
  <c r="V58" i="12"/>
  <c r="F32" i="50" s="1"/>
  <c r="V59" i="12"/>
  <c r="F33" i="50" s="1"/>
  <c r="V60" i="12"/>
  <c r="F34" i="50" s="1"/>
  <c r="V55" i="12"/>
  <c r="F30" i="50" s="1"/>
  <c r="V54" i="12"/>
  <c r="F29" i="50" s="1"/>
  <c r="V46" i="12"/>
  <c r="F24" i="50" s="1"/>
  <c r="V45" i="12"/>
  <c r="F23" i="50" s="1"/>
  <c r="V38" i="12"/>
  <c r="F18" i="50" s="1"/>
  <c r="V31" i="12"/>
  <c r="F15" i="50" s="1"/>
  <c r="C14" i="50"/>
  <c r="V18" i="59"/>
  <c r="F53" i="50" s="1"/>
  <c r="D24" i="53"/>
  <c r="D23" i="53"/>
  <c r="B24" i="53"/>
  <c r="B23" i="53"/>
  <c r="D14" i="53"/>
  <c r="D13" i="53"/>
  <c r="D11" i="53"/>
  <c r="B14" i="53"/>
  <c r="B13" i="53"/>
  <c r="B11" i="53"/>
  <c r="O27" i="58"/>
  <c r="O25" i="58"/>
  <c r="O24" i="58"/>
  <c r="O21" i="58"/>
  <c r="O19" i="58"/>
  <c r="O17" i="58"/>
  <c r="O15" i="58"/>
  <c r="O13" i="58"/>
  <c r="O12" i="58"/>
  <c r="O11" i="58"/>
  <c r="O9" i="58"/>
  <c r="O77" i="59"/>
  <c r="O75" i="59"/>
  <c r="O72" i="59"/>
  <c r="O71" i="59"/>
  <c r="O69" i="59"/>
  <c r="O68" i="59"/>
  <c r="O67" i="59"/>
  <c r="O65" i="59"/>
  <c r="O64" i="59"/>
  <c r="O63" i="59"/>
  <c r="O62" i="59"/>
  <c r="O61" i="59"/>
  <c r="O59" i="59"/>
  <c r="O58" i="59"/>
  <c r="O57" i="59"/>
  <c r="O56" i="59"/>
  <c r="O55" i="59"/>
  <c r="O54" i="59"/>
  <c r="O53" i="59"/>
  <c r="O52" i="59"/>
  <c r="O51" i="59"/>
  <c r="O50" i="59"/>
  <c r="O46" i="59"/>
  <c r="O45" i="59"/>
  <c r="O44" i="59"/>
  <c r="O41" i="59"/>
  <c r="O40" i="59"/>
  <c r="O39" i="59"/>
  <c r="O38" i="59"/>
  <c r="O31" i="59"/>
  <c r="O18" i="59"/>
  <c r="O15" i="59"/>
  <c r="O14" i="59"/>
  <c r="O13" i="59"/>
  <c r="O12" i="59"/>
  <c r="O71" i="12"/>
  <c r="O69" i="12"/>
  <c r="O65" i="12"/>
  <c r="O64" i="12"/>
  <c r="O63" i="12"/>
  <c r="O61" i="12"/>
  <c r="O60" i="12"/>
  <c r="O59" i="12"/>
  <c r="O58" i="12"/>
  <c r="O57" i="12"/>
  <c r="O55" i="12"/>
  <c r="O54" i="12"/>
  <c r="O49" i="12"/>
  <c r="O48" i="12"/>
  <c r="O47" i="12"/>
  <c r="O46" i="12"/>
  <c r="O45" i="12"/>
  <c r="O44" i="12"/>
  <c r="O41" i="12"/>
  <c r="O40" i="12"/>
  <c r="O39" i="12"/>
  <c r="O38" i="12"/>
  <c r="O32" i="12"/>
  <c r="O31" i="12"/>
  <c r="O16" i="12"/>
  <c r="O15" i="12"/>
  <c r="O14" i="12"/>
  <c r="O13" i="12"/>
  <c r="O12" i="12"/>
  <c r="B21" i="53"/>
  <c r="D21" i="53"/>
  <c r="A18" i="12"/>
  <c r="A17" i="59"/>
  <c r="AF53" i="59"/>
  <c r="A71" i="12"/>
  <c r="B44" i="50" s="1"/>
  <c r="B3" i="53"/>
  <c r="B1" i="53" s="1"/>
  <c r="D83" i="53"/>
  <c r="D73" i="53"/>
  <c r="D63" i="53"/>
  <c r="D53" i="53"/>
  <c r="D43" i="53"/>
  <c r="D33" i="53"/>
  <c r="D3" i="53"/>
  <c r="B83" i="53"/>
  <c r="B73" i="53"/>
  <c r="B63" i="53"/>
  <c r="B53" i="53"/>
  <c r="B43" i="53"/>
  <c r="B33" i="53"/>
  <c r="AF25" i="58"/>
  <c r="AK25" i="58"/>
  <c r="AP25" i="58"/>
  <c r="G110" i="50"/>
  <c r="AF26" i="58"/>
  <c r="AK26" i="58"/>
  <c r="AP26" i="58"/>
  <c r="G111" i="50"/>
  <c r="V25" i="58"/>
  <c r="F110" i="50" s="1"/>
  <c r="V26" i="58"/>
  <c r="F111" i="50" s="1"/>
  <c r="AF22" i="58"/>
  <c r="AK22" i="58"/>
  <c r="AP22" i="58"/>
  <c r="G107" i="50"/>
  <c r="V22" i="58"/>
  <c r="F107" i="50" s="1"/>
  <c r="D110" i="50"/>
  <c r="D111" i="50"/>
  <c r="C110" i="50"/>
  <c r="C111" i="50"/>
  <c r="A110" i="50"/>
  <c r="A111" i="50"/>
  <c r="D107" i="50"/>
  <c r="C107" i="50"/>
  <c r="A107" i="50"/>
  <c r="A65" i="59"/>
  <c r="B80" i="50" s="1"/>
  <c r="A64" i="59"/>
  <c r="B79" i="50" s="1"/>
  <c r="A63" i="59"/>
  <c r="B78" i="50" s="1"/>
  <c r="A62" i="59"/>
  <c r="B77" i="50" s="1"/>
  <c r="A61" i="59"/>
  <c r="A61" i="12"/>
  <c r="A60" i="12"/>
  <c r="A59" i="12"/>
  <c r="A58" i="12"/>
  <c r="A57" i="12"/>
  <c r="A22" i="58"/>
  <c r="B107" i="50"/>
  <c r="A25" i="58"/>
  <c r="B110" i="50"/>
  <c r="A26" i="58"/>
  <c r="B111" i="50"/>
  <c r="V8" i="58"/>
  <c r="F93" i="50" s="1"/>
  <c r="V9" i="58"/>
  <c r="F94" i="50" s="1"/>
  <c r="V10" i="58"/>
  <c r="F95" i="50" s="1"/>
  <c r="V11" i="58"/>
  <c r="F96" i="50" s="1"/>
  <c r="V12" i="58"/>
  <c r="F97" i="50" s="1"/>
  <c r="V13" i="58"/>
  <c r="F98" i="50" s="1"/>
  <c r="V14" i="58"/>
  <c r="F99" i="50" s="1"/>
  <c r="V15" i="58"/>
  <c r="F100" i="50" s="1"/>
  <c r="V16" i="58"/>
  <c r="F101" i="50" s="1"/>
  <c r="V17" i="58"/>
  <c r="F102" i="50" s="1"/>
  <c r="V18" i="58"/>
  <c r="F103" i="50" s="1"/>
  <c r="V19" i="58"/>
  <c r="F104" i="50" s="1"/>
  <c r="V20" i="58"/>
  <c r="F105" i="50" s="1"/>
  <c r="V21" i="58"/>
  <c r="F106" i="50" s="1"/>
  <c r="V27" i="58"/>
  <c r="F112" i="50" s="1"/>
  <c r="V28" i="58"/>
  <c r="F113" i="50" s="1"/>
  <c r="AF8" i="58"/>
  <c r="AK8" i="58"/>
  <c r="AP8" i="58"/>
  <c r="AF9" i="58"/>
  <c r="AK9" i="58"/>
  <c r="AP9" i="58"/>
  <c r="AF10" i="58"/>
  <c r="AK10" i="58"/>
  <c r="AP10" i="58"/>
  <c r="AF11" i="58"/>
  <c r="AK11" i="58"/>
  <c r="AP11" i="58"/>
  <c r="AF12" i="58"/>
  <c r="AK12" i="58"/>
  <c r="AP12" i="58"/>
  <c r="AF13" i="58"/>
  <c r="AK13" i="58"/>
  <c r="AP13" i="58"/>
  <c r="AF14" i="58"/>
  <c r="AK14" i="58"/>
  <c r="AP14" i="58"/>
  <c r="AF15" i="58"/>
  <c r="AK15" i="58"/>
  <c r="AP15" i="58"/>
  <c r="AF16" i="58"/>
  <c r="AK16" i="58"/>
  <c r="AP16" i="58"/>
  <c r="AF17" i="58"/>
  <c r="AK17" i="58"/>
  <c r="AP17" i="58"/>
  <c r="AF18" i="58"/>
  <c r="AK18" i="58"/>
  <c r="AP18" i="58"/>
  <c r="AF19" i="58"/>
  <c r="AK19" i="58"/>
  <c r="AP19" i="58"/>
  <c r="AF20" i="58"/>
  <c r="AK20" i="58"/>
  <c r="AP20" i="58"/>
  <c r="AF21" i="58"/>
  <c r="AK21" i="58"/>
  <c r="AP21" i="58"/>
  <c r="AF23" i="58"/>
  <c r="AK23" i="58"/>
  <c r="AP23" i="58"/>
  <c r="AF24" i="58"/>
  <c r="AK24" i="58"/>
  <c r="AP24" i="58"/>
  <c r="AF27" i="58"/>
  <c r="AK27" i="58"/>
  <c r="AP27" i="58"/>
  <c r="AF28" i="58"/>
  <c r="AK28" i="58"/>
  <c r="AP28" i="58"/>
  <c r="B84" i="53"/>
  <c r="B74" i="53"/>
  <c r="B64" i="53"/>
  <c r="B54" i="53"/>
  <c r="B44" i="53"/>
  <c r="B34" i="53"/>
  <c r="B4" i="53"/>
  <c r="D84" i="53"/>
  <c r="D74" i="53"/>
  <c r="D64" i="53"/>
  <c r="D54" i="53"/>
  <c r="D44" i="53"/>
  <c r="D34" i="53"/>
  <c r="D4" i="53"/>
  <c r="B31" i="53"/>
  <c r="B81" i="53"/>
  <c r="B71" i="53"/>
  <c r="B61" i="53"/>
  <c r="B51" i="53"/>
  <c r="B41" i="53"/>
  <c r="D81" i="53"/>
  <c r="D71" i="53"/>
  <c r="D61" i="53"/>
  <c r="D51" i="53"/>
  <c r="D41" i="53"/>
  <c r="D31" i="53"/>
  <c r="D1" i="53"/>
  <c r="G94" i="50"/>
  <c r="G95" i="50"/>
  <c r="G96" i="50"/>
  <c r="G97" i="50"/>
  <c r="G98" i="50"/>
  <c r="G99" i="50"/>
  <c r="G100" i="50"/>
  <c r="G101" i="50"/>
  <c r="G102" i="50"/>
  <c r="G103" i="50"/>
  <c r="G104" i="50"/>
  <c r="G105" i="50"/>
  <c r="G106" i="50"/>
  <c r="G108" i="50"/>
  <c r="G109" i="50"/>
  <c r="G112" i="50"/>
  <c r="G113" i="50"/>
  <c r="D93" i="50"/>
  <c r="D94" i="50"/>
  <c r="D95" i="50"/>
  <c r="D96" i="50"/>
  <c r="D97" i="50"/>
  <c r="D98" i="50"/>
  <c r="D99" i="50"/>
  <c r="D100" i="50"/>
  <c r="D101" i="50"/>
  <c r="D102" i="50"/>
  <c r="D103" i="50"/>
  <c r="D104" i="50"/>
  <c r="D105" i="50"/>
  <c r="D106" i="50"/>
  <c r="D108" i="50"/>
  <c r="D109" i="50"/>
  <c r="D112" i="50"/>
  <c r="D113" i="50"/>
  <c r="D92" i="50"/>
  <c r="C93" i="50"/>
  <c r="C94" i="50"/>
  <c r="C95" i="50"/>
  <c r="C96" i="50"/>
  <c r="C97" i="50"/>
  <c r="C98" i="50"/>
  <c r="C99" i="50"/>
  <c r="C100" i="50"/>
  <c r="C101" i="50"/>
  <c r="C102" i="50"/>
  <c r="C103" i="50"/>
  <c r="C104" i="50"/>
  <c r="C105" i="50"/>
  <c r="C106" i="50"/>
  <c r="C108" i="50"/>
  <c r="C109" i="50"/>
  <c r="C112" i="50"/>
  <c r="C113" i="50"/>
  <c r="C92" i="50"/>
  <c r="A93" i="50"/>
  <c r="A94" i="50"/>
  <c r="A95" i="50"/>
  <c r="A96" i="50"/>
  <c r="A97" i="50"/>
  <c r="A98" i="50"/>
  <c r="A99" i="50"/>
  <c r="A100" i="50"/>
  <c r="A101" i="50"/>
  <c r="A102" i="50"/>
  <c r="A103" i="50"/>
  <c r="A104" i="50"/>
  <c r="A105" i="50"/>
  <c r="A106" i="50"/>
  <c r="A108" i="50"/>
  <c r="A109" i="50"/>
  <c r="A112" i="50"/>
  <c r="A113" i="50"/>
  <c r="A92" i="50"/>
  <c r="A28" i="58"/>
  <c r="B113" i="50"/>
  <c r="A27" i="58"/>
  <c r="B112" i="50"/>
  <c r="A23" i="58"/>
  <c r="B108" i="50"/>
  <c r="A24" i="58"/>
  <c r="B109" i="50"/>
  <c r="A21" i="58"/>
  <c r="B106" i="50"/>
  <c r="A20" i="58"/>
  <c r="B105" i="50"/>
  <c r="A19" i="58"/>
  <c r="B104" i="50"/>
  <c r="A18" i="58"/>
  <c r="B103" i="50"/>
  <c r="A17" i="58"/>
  <c r="B102" i="50" s="1"/>
  <c r="A16" i="58"/>
  <c r="B101" i="50"/>
  <c r="A15" i="58"/>
  <c r="B100" i="50"/>
  <c r="A14" i="58"/>
  <c r="B99" i="50"/>
  <c r="A13" i="58"/>
  <c r="B98" i="50"/>
  <c r="A12" i="58"/>
  <c r="B97" i="50"/>
  <c r="A11" i="58"/>
  <c r="B96" i="50"/>
  <c r="A10" i="58"/>
  <c r="B95" i="50"/>
  <c r="A9" i="58"/>
  <c r="B94" i="50"/>
  <c r="G93" i="50"/>
  <c r="A8" i="58"/>
  <c r="B93" i="50"/>
  <c r="AF7" i="58"/>
  <c r="AK7" i="58"/>
  <c r="AP7" i="58"/>
  <c r="G92" i="50"/>
  <c r="V7" i="58"/>
  <c r="F92" i="50" s="1"/>
  <c r="A7" i="58"/>
  <c r="B92" i="50"/>
  <c r="A59" i="59"/>
  <c r="B75" i="50" s="1"/>
  <c r="D73" i="50"/>
  <c r="AF18" i="59"/>
  <c r="AK18" i="59" s="1"/>
  <c r="AP18" i="59" s="1"/>
  <c r="G53" i="50" s="1"/>
  <c r="C82" i="50"/>
  <c r="C83" i="50"/>
  <c r="C84" i="50"/>
  <c r="C85" i="50"/>
  <c r="C86" i="50"/>
  <c r="C87" i="50"/>
  <c r="C88" i="50"/>
  <c r="C89" i="50"/>
  <c r="C90" i="50"/>
  <c r="C91" i="50"/>
  <c r="C81" i="50"/>
  <c r="C77" i="50"/>
  <c r="C78" i="50"/>
  <c r="C79" i="50"/>
  <c r="C80" i="50"/>
  <c r="C76" i="50"/>
  <c r="C55" i="50"/>
  <c r="C56" i="50"/>
  <c r="C57" i="50"/>
  <c r="C58" i="50"/>
  <c r="C59" i="50"/>
  <c r="C60" i="50"/>
  <c r="C61" i="50"/>
  <c r="C62" i="50"/>
  <c r="C63" i="50"/>
  <c r="C64" i="50"/>
  <c r="C65" i="50"/>
  <c r="C66" i="50"/>
  <c r="C67" i="50"/>
  <c r="C68" i="50"/>
  <c r="C69" i="50"/>
  <c r="C70" i="50"/>
  <c r="C71" i="50"/>
  <c r="C72" i="50"/>
  <c r="C73" i="50"/>
  <c r="C74" i="50"/>
  <c r="C75" i="50"/>
  <c r="C54" i="50"/>
  <c r="B10" i="50"/>
  <c r="A17" i="12"/>
  <c r="B9" i="50"/>
  <c r="A16" i="12"/>
  <c r="B8" i="50"/>
  <c r="A13" i="12"/>
  <c r="C37" i="50"/>
  <c r="C38" i="50"/>
  <c r="C39" i="50"/>
  <c r="C40" i="50"/>
  <c r="C41" i="50"/>
  <c r="C42" i="50"/>
  <c r="C43" i="50"/>
  <c r="C44" i="50"/>
  <c r="C36" i="50"/>
  <c r="C46" i="50"/>
  <c r="C47" i="50"/>
  <c r="C48" i="50"/>
  <c r="C49" i="50"/>
  <c r="C50" i="50"/>
  <c r="C51" i="50"/>
  <c r="C52" i="50"/>
  <c r="C53" i="50"/>
  <c r="C45" i="50"/>
  <c r="C3" i="50"/>
  <c r="C4" i="50"/>
  <c r="C5" i="50"/>
  <c r="C6" i="50"/>
  <c r="C7" i="50"/>
  <c r="C8" i="50"/>
  <c r="C9" i="50"/>
  <c r="C10" i="50"/>
  <c r="C2"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4" i="50"/>
  <c r="D75" i="50"/>
  <c r="D76" i="50"/>
  <c r="D77" i="50"/>
  <c r="D78" i="50"/>
  <c r="D79" i="50"/>
  <c r="D80" i="50"/>
  <c r="D81" i="50"/>
  <c r="D82" i="50"/>
  <c r="D83" i="50"/>
  <c r="D84" i="50"/>
  <c r="D85" i="50"/>
  <c r="D86" i="50"/>
  <c r="D87" i="50"/>
  <c r="D88" i="50"/>
  <c r="D89" i="50"/>
  <c r="D90" i="50"/>
  <c r="D91" i="50"/>
  <c r="D45" i="50"/>
  <c r="A46" i="50"/>
  <c r="A47" i="50"/>
  <c r="A48" i="50"/>
  <c r="A49" i="50"/>
  <c r="A50" i="50"/>
  <c r="A51" i="50"/>
  <c r="A52" i="50"/>
  <c r="A53" i="50"/>
  <c r="A54" i="50"/>
  <c r="A55" i="50"/>
  <c r="A56" i="50"/>
  <c r="A57" i="50"/>
  <c r="A58" i="50"/>
  <c r="A59" i="50"/>
  <c r="A60" i="50"/>
  <c r="A61" i="50"/>
  <c r="A62" i="50"/>
  <c r="A63" i="50"/>
  <c r="A64" i="50"/>
  <c r="A65" i="50"/>
  <c r="A6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45" i="50"/>
  <c r="C32" i="50"/>
  <c r="C33" i="50"/>
  <c r="C34" i="50"/>
  <c r="C35" i="50"/>
  <c r="C31" i="50"/>
  <c r="C12" i="50"/>
  <c r="C13" i="50"/>
  <c r="C15" i="50"/>
  <c r="C16" i="50"/>
  <c r="C17" i="50"/>
  <c r="C18" i="50"/>
  <c r="C19" i="50"/>
  <c r="C20" i="50"/>
  <c r="C21" i="50"/>
  <c r="C22" i="50"/>
  <c r="C23" i="50"/>
  <c r="C24" i="50"/>
  <c r="C25" i="50"/>
  <c r="C26" i="50"/>
  <c r="C27" i="50"/>
  <c r="C28" i="50"/>
  <c r="C29" i="50"/>
  <c r="C30" i="50"/>
  <c r="D44" i="50"/>
  <c r="D3" i="50"/>
  <c r="D4" i="50"/>
  <c r="D5" i="50"/>
  <c r="D6" i="50"/>
  <c r="D7" i="50"/>
  <c r="D8" i="50"/>
  <c r="D9" i="50"/>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2" i="50"/>
  <c r="C11" i="50"/>
  <c r="A4" i="50"/>
  <c r="A5" i="50"/>
  <c r="A6"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3" i="50"/>
  <c r="G1" i="50"/>
  <c r="F1" i="50"/>
  <c r="A2" i="50"/>
  <c r="AF59" i="59"/>
  <c r="AK59" i="59" s="1"/>
  <c r="AP59" i="59" s="1"/>
  <c r="G75" i="50" s="1"/>
  <c r="AF50" i="59"/>
  <c r="AK50" i="59"/>
  <c r="AP50" i="59" s="1"/>
  <c r="G69" i="50" s="1"/>
  <c r="A58" i="59"/>
  <c r="B74" i="50" s="1"/>
  <c r="A57" i="59"/>
  <c r="B73" i="50"/>
  <c r="A53" i="59"/>
  <c r="B72" i="50" s="1"/>
  <c r="A52" i="59"/>
  <c r="B71" i="50" s="1"/>
  <c r="A51" i="59"/>
  <c r="B70" i="50" s="1"/>
  <c r="A50" i="59"/>
  <c r="B69" i="50"/>
  <c r="AF71" i="59"/>
  <c r="AK71" i="59" s="1"/>
  <c r="AP71" i="59" s="1"/>
  <c r="G85" i="50" s="1"/>
  <c r="AF72" i="59"/>
  <c r="AK72" i="59" s="1"/>
  <c r="AP72" i="59" s="1"/>
  <c r="G86" i="50" s="1"/>
  <c r="A72" i="59"/>
  <c r="B86" i="50" s="1"/>
  <c r="A71" i="59"/>
  <c r="B85" i="50" s="1"/>
  <c r="V74" i="59"/>
  <c r="F88" i="50" s="1"/>
  <c r="A18" i="59"/>
  <c r="B53" i="50" s="1"/>
  <c r="A12" i="59"/>
  <c r="B47" i="50" s="1"/>
  <c r="B52" i="50"/>
  <c r="A16" i="59"/>
  <c r="B51" i="50" s="1"/>
  <c r="A15" i="59"/>
  <c r="B50" i="50" s="1"/>
  <c r="AF77" i="59"/>
  <c r="AK77" i="59"/>
  <c r="AP77" i="59" s="1"/>
  <c r="G91" i="50" s="1"/>
  <c r="V77" i="59"/>
  <c r="F91" i="50" s="1"/>
  <c r="A77" i="59"/>
  <c r="B91" i="50"/>
  <c r="AF76" i="59"/>
  <c r="AK76" i="59" s="1"/>
  <c r="AP76" i="59" s="1"/>
  <c r="G90" i="50" s="1"/>
  <c r="V76" i="59"/>
  <c r="F90" i="50" s="1"/>
  <c r="A76" i="59"/>
  <c r="B90" i="50" s="1"/>
  <c r="AF75" i="59"/>
  <c r="AK75" i="59" s="1"/>
  <c r="AP75" i="59" s="1"/>
  <c r="G89" i="50" s="1"/>
  <c r="V75" i="59"/>
  <c r="F89" i="50" s="1"/>
  <c r="A75" i="59"/>
  <c r="B89" i="50"/>
  <c r="AF74" i="59"/>
  <c r="AK74" i="59"/>
  <c r="AP74" i="59" s="1"/>
  <c r="G88" i="50" s="1"/>
  <c r="A74" i="59"/>
  <c r="B88" i="50" s="1"/>
  <c r="AF73" i="59"/>
  <c r="AK73" i="59"/>
  <c r="AP73" i="59" s="1"/>
  <c r="G87" i="50" s="1"/>
  <c r="A73" i="59"/>
  <c r="B87" i="50" s="1"/>
  <c r="AF70" i="59"/>
  <c r="AK70" i="59" s="1"/>
  <c r="AP70" i="59" s="1"/>
  <c r="G84" i="50" s="1"/>
  <c r="V70" i="59"/>
  <c r="F84" i="50" s="1"/>
  <c r="A70" i="59"/>
  <c r="B84" i="50" s="1"/>
  <c r="AF69" i="59"/>
  <c r="AK69" i="59" s="1"/>
  <c r="AP69" i="59" s="1"/>
  <c r="G83" i="50" s="1"/>
  <c r="A69" i="59"/>
  <c r="B83" i="50" s="1"/>
  <c r="AF68" i="59"/>
  <c r="AK68" i="59" s="1"/>
  <c r="AP68" i="59" s="1"/>
  <c r="G82" i="50" s="1"/>
  <c r="V68" i="59"/>
  <c r="F82" i="50" s="1"/>
  <c r="A68" i="59"/>
  <c r="B82" i="50"/>
  <c r="AF67" i="59"/>
  <c r="AK67" i="59"/>
  <c r="AP67" i="59" s="1"/>
  <c r="G81" i="50" s="1"/>
  <c r="A67" i="59"/>
  <c r="B81" i="50" s="1"/>
  <c r="AF65" i="59"/>
  <c r="AK65" i="59" s="1"/>
  <c r="AP65" i="59" s="1"/>
  <c r="G80" i="50" s="1"/>
  <c r="V65" i="59"/>
  <c r="F80" i="50" s="1"/>
  <c r="AF64" i="59"/>
  <c r="AK64" i="59" s="1"/>
  <c r="AP64" i="59" s="1"/>
  <c r="G79" i="50" s="1"/>
  <c r="V64" i="59"/>
  <c r="F79" i="50" s="1"/>
  <c r="AF63" i="59"/>
  <c r="AK63" i="59" s="1"/>
  <c r="AP63" i="59" s="1"/>
  <c r="G78" i="50" s="1"/>
  <c r="V63" i="59"/>
  <c r="F78" i="50" s="1"/>
  <c r="AF62" i="59"/>
  <c r="AK62" i="59"/>
  <c r="AP62" i="59" s="1"/>
  <c r="G77" i="50" s="1"/>
  <c r="V62" i="59"/>
  <c r="F77" i="50" s="1"/>
  <c r="AF61" i="59"/>
  <c r="AK61" i="59"/>
  <c r="AP61" i="59" s="1"/>
  <c r="G76" i="50" s="1"/>
  <c r="B76" i="50"/>
  <c r="AF58" i="59"/>
  <c r="AK58" i="59"/>
  <c r="AP58" i="59" s="1"/>
  <c r="G74" i="50" s="1"/>
  <c r="AF57" i="59"/>
  <c r="AK57" i="59" s="1"/>
  <c r="AP57" i="59" s="1"/>
  <c r="G73" i="50" s="1"/>
  <c r="AK53" i="59"/>
  <c r="AP53" i="59"/>
  <c r="G72" i="50" s="1"/>
  <c r="AF52" i="59"/>
  <c r="AK52" i="59"/>
  <c r="AP52" i="59" s="1"/>
  <c r="G71" i="50" s="1"/>
  <c r="AF51" i="59"/>
  <c r="AK51" i="59" s="1"/>
  <c r="AP51" i="59" s="1"/>
  <c r="G70" i="50" s="1"/>
  <c r="AF47" i="59"/>
  <c r="AK47" i="59" s="1"/>
  <c r="AP47" i="59" s="1"/>
  <c r="G68" i="50" s="1"/>
  <c r="A47" i="59"/>
  <c r="B68" i="50" s="1"/>
  <c r="AF46" i="59"/>
  <c r="AK46" i="59" s="1"/>
  <c r="AP46" i="59" s="1"/>
  <c r="G67" i="50" s="1"/>
  <c r="A46" i="59"/>
  <c r="B67" i="50"/>
  <c r="AF45" i="59"/>
  <c r="AK45" i="59" s="1"/>
  <c r="AP45" i="59" s="1"/>
  <c r="G66" i="50" s="1"/>
  <c r="A45" i="59"/>
  <c r="B66" i="50" s="1"/>
  <c r="AF44" i="59"/>
  <c r="AK44" i="59"/>
  <c r="AP44" i="59" s="1"/>
  <c r="G65" i="50" s="1"/>
  <c r="A44" i="59"/>
  <c r="B65" i="50" s="1"/>
  <c r="AF41" i="59"/>
  <c r="AK41" i="59" s="1"/>
  <c r="AP41" i="59" s="1"/>
  <c r="G64" i="50" s="1"/>
  <c r="A41" i="59"/>
  <c r="B64" i="50" s="1"/>
  <c r="AF40" i="59"/>
  <c r="AK40" i="59" s="1"/>
  <c r="AP40" i="59" s="1"/>
  <c r="G63" i="50" s="1"/>
  <c r="A40" i="59"/>
  <c r="B63" i="50" s="1"/>
  <c r="AF39" i="59"/>
  <c r="AK39" i="59" s="1"/>
  <c r="AP39" i="59" s="1"/>
  <c r="G62" i="50" s="1"/>
  <c r="A39" i="59"/>
  <c r="B62" i="50" s="1"/>
  <c r="AF38" i="59"/>
  <c r="AK38" i="59"/>
  <c r="AP38" i="59" s="1"/>
  <c r="G61" i="50" s="1"/>
  <c r="A38" i="59"/>
  <c r="B61" i="50" s="1"/>
  <c r="AF37" i="59"/>
  <c r="AK37" i="59" s="1"/>
  <c r="AP37" i="59" s="1"/>
  <c r="G60" i="50" s="1"/>
  <c r="A37" i="59"/>
  <c r="B60" i="50" s="1"/>
  <c r="AF32" i="59"/>
  <c r="AK32" i="59" s="1"/>
  <c r="AP32" i="59" s="1"/>
  <c r="G59" i="50" s="1"/>
  <c r="A32" i="59"/>
  <c r="B59" i="50" s="1"/>
  <c r="AF31" i="59"/>
  <c r="AK31" i="59" s="1"/>
  <c r="AP31" i="59" s="1"/>
  <c r="G58" i="50" s="1"/>
  <c r="A31" i="59"/>
  <c r="B58" i="50" s="1"/>
  <c r="AF30" i="59"/>
  <c r="AK30" i="59"/>
  <c r="AP30" i="59" s="1"/>
  <c r="G57" i="50" s="1"/>
  <c r="A30" i="59"/>
  <c r="B57" i="50" s="1"/>
  <c r="AF27" i="59"/>
  <c r="AK27" i="59" s="1"/>
  <c r="AP27" i="59" s="1"/>
  <c r="G56" i="50" s="1"/>
  <c r="A27" i="59"/>
  <c r="B56" i="50" s="1"/>
  <c r="AF24" i="59"/>
  <c r="AK24" i="59" s="1"/>
  <c r="AP24" i="59" s="1"/>
  <c r="G55" i="50" s="1"/>
  <c r="A24" i="59"/>
  <c r="B55" i="50"/>
  <c r="AF21" i="59"/>
  <c r="AK21" i="59" s="1"/>
  <c r="AP21" i="59" s="1"/>
  <c r="G54" i="50" s="1"/>
  <c r="A21" i="59"/>
  <c r="B54" i="50" s="1"/>
  <c r="AF17" i="59"/>
  <c r="AK17" i="59" s="1"/>
  <c r="AP17" i="59" s="1"/>
  <c r="G52" i="50" s="1"/>
  <c r="V17" i="59"/>
  <c r="F52" i="50" s="1"/>
  <c r="AF16" i="59"/>
  <c r="AK16" i="59"/>
  <c r="AP16" i="59" s="1"/>
  <c r="G51" i="50" s="1"/>
  <c r="V16" i="59"/>
  <c r="F51" i="50" s="1"/>
  <c r="AF15" i="59"/>
  <c r="AK15" i="59" s="1"/>
  <c r="AP15" i="59" s="1"/>
  <c r="G50" i="50" s="1"/>
  <c r="V15" i="59"/>
  <c r="F50" i="50" s="1"/>
  <c r="AF14" i="59"/>
  <c r="AK14" i="59"/>
  <c r="AP14" i="59"/>
  <c r="G49" i="50" s="1"/>
  <c r="V14" i="59"/>
  <c r="F49" i="50" s="1"/>
  <c r="A14" i="59"/>
  <c r="B49" i="50" s="1"/>
  <c r="AF13" i="59"/>
  <c r="AK13" i="59" s="1"/>
  <c r="AP13" i="59" s="1"/>
  <c r="G48" i="50" s="1"/>
  <c r="A13" i="59"/>
  <c r="B48" i="50" s="1"/>
  <c r="AF12" i="59"/>
  <c r="AK12" i="59" s="1"/>
  <c r="AP12" i="59" s="1"/>
  <c r="G47" i="50" s="1"/>
  <c r="V12" i="59"/>
  <c r="F47" i="50" s="1"/>
  <c r="AF11" i="59"/>
  <c r="AK11" i="59" s="1"/>
  <c r="AP11" i="59" s="1"/>
  <c r="G46" i="50" s="1"/>
  <c r="V11" i="59"/>
  <c r="F46" i="50" s="1"/>
  <c r="A11" i="59"/>
  <c r="B46" i="50" s="1"/>
  <c r="AF10" i="59"/>
  <c r="AK10" i="59"/>
  <c r="AP10" i="59" s="1"/>
  <c r="G45" i="50" s="1"/>
  <c r="V10" i="59"/>
  <c r="F45" i="50" s="1"/>
  <c r="A10" i="59"/>
  <c r="B45" i="50"/>
  <c r="V7" i="59"/>
  <c r="D2" i="59"/>
  <c r="V57" i="59" s="1"/>
  <c r="F73" i="50" s="1"/>
  <c r="V71" i="59"/>
  <c r="F85" i="50" s="1"/>
  <c r="V69" i="59"/>
  <c r="F83" i="50" s="1"/>
  <c r="V13" i="59"/>
  <c r="F48" i="50" s="1"/>
  <c r="V11" i="12"/>
  <c r="F3" i="50" s="1"/>
  <c r="V12" i="12"/>
  <c r="F4" i="50" s="1"/>
  <c r="V13" i="12"/>
  <c r="F5" i="50" s="1"/>
  <c r="V15" i="12"/>
  <c r="F7" i="50" s="1"/>
  <c r="V16" i="12"/>
  <c r="F8" i="50" s="1"/>
  <c r="V17" i="12"/>
  <c r="F9" i="50" s="1"/>
  <c r="V18" i="12"/>
  <c r="F10" i="50" s="1"/>
  <c r="V61" i="12"/>
  <c r="F35" i="50" s="1"/>
  <c r="V64" i="12"/>
  <c r="F37" i="50" s="1"/>
  <c r="V66" i="12"/>
  <c r="F39" i="50" s="1"/>
  <c r="V68" i="12"/>
  <c r="F41" i="50" s="1"/>
  <c r="V69" i="12"/>
  <c r="F42" i="50" s="1"/>
  <c r="V70" i="12"/>
  <c r="F43" i="50" s="1"/>
  <c r="V71" i="12"/>
  <c r="F44" i="50" s="1"/>
  <c r="V10" i="12"/>
  <c r="F2" i="50" s="1"/>
  <c r="AF11" i="12"/>
  <c r="AF12" i="12"/>
  <c r="AF13" i="12"/>
  <c r="AK13" i="12"/>
  <c r="AP13" i="12"/>
  <c r="G5" i="50"/>
  <c r="AF14" i="12"/>
  <c r="AK14" i="12"/>
  <c r="AP14" i="12" s="1"/>
  <c r="G6" i="50" s="1"/>
  <c r="AF15" i="12"/>
  <c r="AK15" i="12"/>
  <c r="AP15" i="12" s="1"/>
  <c r="G7" i="50" s="1"/>
  <c r="AF16" i="12"/>
  <c r="AK16" i="12"/>
  <c r="AP16" i="12"/>
  <c r="G8" i="50"/>
  <c r="AF17" i="12"/>
  <c r="AK17" i="12"/>
  <c r="AP17" i="12"/>
  <c r="G9" i="50"/>
  <c r="AF18" i="12"/>
  <c r="AK18" i="12"/>
  <c r="AP18" i="12" s="1"/>
  <c r="G10" i="50" s="1"/>
  <c r="AF21" i="12"/>
  <c r="AK21" i="12" s="1"/>
  <c r="AP21" i="12" s="1"/>
  <c r="G11" i="50" s="1"/>
  <c r="AF24" i="12"/>
  <c r="AK24" i="12"/>
  <c r="AP24" i="12" s="1"/>
  <c r="G12" i="50" s="1"/>
  <c r="AF27" i="12"/>
  <c r="AK27" i="12" s="1"/>
  <c r="AP27" i="12" s="1"/>
  <c r="G13" i="50" s="1"/>
  <c r="AF30" i="12"/>
  <c r="AK30" i="12"/>
  <c r="AP30" i="12" s="1"/>
  <c r="G14" i="50" s="1"/>
  <c r="AF31" i="12"/>
  <c r="AK31" i="12" s="1"/>
  <c r="AP31" i="12" s="1"/>
  <c r="G15" i="50" s="1"/>
  <c r="AF32" i="12"/>
  <c r="AK32" i="12"/>
  <c r="AP32" i="12" s="1"/>
  <c r="G16" i="50" s="1"/>
  <c r="AF37" i="12"/>
  <c r="AK37" i="12" s="1"/>
  <c r="AP37" i="12" s="1"/>
  <c r="G17" i="50" s="1"/>
  <c r="AF38" i="12"/>
  <c r="AK38" i="12"/>
  <c r="AP38" i="12" s="1"/>
  <c r="G18" i="50" s="1"/>
  <c r="AF39" i="12"/>
  <c r="AK39" i="12" s="1"/>
  <c r="AP39" i="12" s="1"/>
  <c r="G19" i="50" s="1"/>
  <c r="AF40" i="12"/>
  <c r="AK40" i="12"/>
  <c r="AP40" i="12" s="1"/>
  <c r="G20" i="50" s="1"/>
  <c r="AF41" i="12"/>
  <c r="AK41" i="12" s="1"/>
  <c r="AP41" i="12" s="1"/>
  <c r="G21" i="50" s="1"/>
  <c r="AF44" i="12"/>
  <c r="AK44" i="12"/>
  <c r="AP44" i="12" s="1"/>
  <c r="G22" i="50" s="1"/>
  <c r="AF45" i="12"/>
  <c r="AK45" i="12" s="1"/>
  <c r="AP45" i="12" s="1"/>
  <c r="G23" i="50" s="1"/>
  <c r="AF46" i="12"/>
  <c r="AK46" i="12"/>
  <c r="AP46" i="12"/>
  <c r="G24" i="50" s="1"/>
  <c r="AF47" i="12"/>
  <c r="AK47" i="12" s="1"/>
  <c r="AP47" i="12" s="1"/>
  <c r="G25" i="50" s="1"/>
  <c r="AF48" i="12"/>
  <c r="AK48" i="12"/>
  <c r="AP48" i="12"/>
  <c r="G26" i="50"/>
  <c r="AF49" i="12"/>
  <c r="AK49" i="12"/>
  <c r="AP49" i="12"/>
  <c r="G27" i="50" s="1"/>
  <c r="AF50" i="12"/>
  <c r="AK50" i="12" s="1"/>
  <c r="AP50" i="12" s="1"/>
  <c r="G28" i="50" s="1"/>
  <c r="AF54" i="12"/>
  <c r="AK54" i="12" s="1"/>
  <c r="AP54" i="12" s="1"/>
  <c r="G29" i="50" s="1"/>
  <c r="AF55" i="12"/>
  <c r="AK55" i="12"/>
  <c r="AP55" i="12"/>
  <c r="G30" i="50"/>
  <c r="AF57" i="12"/>
  <c r="AK57" i="12"/>
  <c r="AP57" i="12"/>
  <c r="G31" i="50"/>
  <c r="AF58" i="12"/>
  <c r="AK58" i="12" s="1"/>
  <c r="AP58" i="12" s="1"/>
  <c r="G32" i="50" s="1"/>
  <c r="AF59" i="12"/>
  <c r="AK59" i="12"/>
  <c r="AP59" i="12"/>
  <c r="G33" i="50"/>
  <c r="AF60" i="12"/>
  <c r="AK60" i="12"/>
  <c r="AP60" i="12"/>
  <c r="G34" i="50"/>
  <c r="AF61" i="12"/>
  <c r="AK61" i="12" s="1"/>
  <c r="AP61" i="12" s="1"/>
  <c r="G35" i="50" s="1"/>
  <c r="AF63" i="12"/>
  <c r="AK63" i="12"/>
  <c r="AP63" i="12"/>
  <c r="G36" i="50"/>
  <c r="AF64" i="12"/>
  <c r="AK64" i="12"/>
  <c r="AP64" i="12"/>
  <c r="G37" i="50"/>
  <c r="AF65" i="12"/>
  <c r="AK65" i="12" s="1"/>
  <c r="AP65" i="12" s="1"/>
  <c r="G38" i="50" s="1"/>
  <c r="AF66" i="12"/>
  <c r="AK66" i="12"/>
  <c r="AP66" i="12"/>
  <c r="G39" i="50"/>
  <c r="AF67" i="12"/>
  <c r="AK67" i="12"/>
  <c r="AP67" i="12"/>
  <c r="G40" i="50"/>
  <c r="AF68" i="12"/>
  <c r="AK68" i="12" s="1"/>
  <c r="AP68" i="12" s="1"/>
  <c r="G41" i="50" s="1"/>
  <c r="AF69" i="12"/>
  <c r="AK69" i="12"/>
  <c r="AP69" i="12"/>
  <c r="G42" i="50"/>
  <c r="AF70" i="12"/>
  <c r="AK70" i="12"/>
  <c r="AP70" i="12"/>
  <c r="G43" i="50"/>
  <c r="AF71" i="12"/>
  <c r="AK71" i="12" s="1"/>
  <c r="AP71" i="12" s="1"/>
  <c r="G44" i="50" s="1"/>
  <c r="AK12" i="12"/>
  <c r="AP12" i="12"/>
  <c r="G4" i="50"/>
  <c r="AK11" i="12"/>
  <c r="AP11" i="12"/>
  <c r="G3" i="50"/>
  <c r="A15" i="12"/>
  <c r="B7" i="50"/>
  <c r="B5" i="50"/>
  <c r="A14" i="12"/>
  <c r="B6" i="50"/>
  <c r="A12" i="12"/>
  <c r="B4" i="50"/>
  <c r="A70" i="12"/>
  <c r="B43" i="50"/>
  <c r="A68" i="12"/>
  <c r="B41" i="50"/>
  <c r="A66" i="12"/>
  <c r="B39" i="50"/>
  <c r="A64" i="12"/>
  <c r="B37" i="50"/>
  <c r="A69" i="12"/>
  <c r="B42" i="50" s="1"/>
  <c r="A67" i="12"/>
  <c r="B40" i="50"/>
  <c r="A65" i="12"/>
  <c r="B38" i="50"/>
  <c r="A63" i="12"/>
  <c r="B36" i="50"/>
  <c r="A11" i="12"/>
  <c r="B3" i="50"/>
  <c r="A10" i="12"/>
  <c r="B2" i="50"/>
  <c r="D2" i="58"/>
  <c r="V23" i="58" s="1"/>
  <c r="F108" i="50" s="1"/>
  <c r="V24" i="58"/>
  <c r="F109" i="50" s="1"/>
  <c r="B35" i="50"/>
  <c r="B34" i="50"/>
  <c r="B33" i="50"/>
  <c r="B32" i="50"/>
  <c r="B31" i="50"/>
  <c r="A50" i="12"/>
  <c r="B28" i="50"/>
  <c r="A55" i="12"/>
  <c r="B30" i="50"/>
  <c r="A54" i="12"/>
  <c r="B29" i="50"/>
  <c r="A49" i="12"/>
  <c r="B27" i="50"/>
  <c r="A48" i="12"/>
  <c r="B26" i="50"/>
  <c r="A47" i="12"/>
  <c r="B25" i="50"/>
  <c r="A46" i="12"/>
  <c r="B24" i="50"/>
  <c r="A45" i="12"/>
  <c r="B23" i="50"/>
  <c r="A44" i="12"/>
  <c r="B22" i="50"/>
  <c r="A41" i="12"/>
  <c r="B21" i="50"/>
  <c r="A40" i="12"/>
  <c r="B20" i="50"/>
  <c r="A39" i="12"/>
  <c r="B19" i="50"/>
  <c r="A38" i="12"/>
  <c r="B18" i="50"/>
  <c r="A37" i="12"/>
  <c r="B17" i="50"/>
  <c r="A32" i="12"/>
  <c r="B16" i="50"/>
  <c r="A31" i="12"/>
  <c r="B15" i="50"/>
  <c r="A30" i="12"/>
  <c r="B14" i="50"/>
  <c r="A27" i="12"/>
  <c r="B13" i="50"/>
  <c r="A24" i="12"/>
  <c r="B12" i="50"/>
  <c r="A21" i="12"/>
  <c r="B11" i="50"/>
  <c r="AF10" i="12"/>
  <c r="AK10" i="12"/>
  <c r="AP10" i="12"/>
  <c r="G2" i="50"/>
  <c r="D2" i="12"/>
  <c r="V7" i="12"/>
  <c r="V67" i="59" l="1"/>
  <c r="F81" i="50" s="1"/>
  <c r="V22" i="12"/>
  <c r="V33" i="12"/>
  <c r="V30" i="59"/>
  <c r="F57" i="50" s="1"/>
  <c r="V39" i="59"/>
  <c r="F62" i="50" s="1"/>
  <c r="V52" i="59"/>
  <c r="F71" i="50" s="1"/>
  <c r="V56" i="59"/>
  <c r="V51" i="59"/>
  <c r="F70" i="50" s="1"/>
  <c r="V55" i="59"/>
  <c r="V23" i="12"/>
  <c r="V34" i="12"/>
  <c r="V43" i="12"/>
  <c r="V52" i="12"/>
  <c r="V35" i="12"/>
  <c r="V44" i="12"/>
  <c r="F22" i="50" s="1"/>
  <c r="V53" i="12"/>
  <c r="V72" i="59"/>
  <c r="F86" i="50" s="1"/>
  <c r="V26" i="12"/>
  <c r="V36" i="12"/>
  <c r="V34" i="59"/>
  <c r="V43" i="59"/>
  <c r="V49" i="59"/>
  <c r="V61" i="59"/>
  <c r="F76" i="50" s="1"/>
  <c r="V37" i="12"/>
  <c r="F17" i="50" s="1"/>
  <c r="V25" i="59"/>
  <c r="V35" i="59"/>
  <c r="V29" i="12"/>
  <c r="V47" i="12"/>
  <c r="F25" i="50" s="1"/>
  <c r="V57" i="12"/>
  <c r="F31" i="50" s="1"/>
  <c r="V26" i="59"/>
  <c r="V36" i="59"/>
  <c r="V59" i="59"/>
  <c r="F75" i="50" s="1"/>
  <c r="V63" i="12"/>
  <c r="F36" i="50" s="1"/>
  <c r="V30" i="12"/>
  <c r="F14" i="50" s="1"/>
  <c r="V39" i="12"/>
  <c r="F19" i="50" s="1"/>
  <c r="V48" i="12"/>
  <c r="F26" i="50" s="1"/>
  <c r="V28" i="59"/>
  <c r="V37" i="59"/>
  <c r="F60" i="50" s="1"/>
  <c r="V44" i="59"/>
  <c r="F65" i="50" s="1"/>
  <c r="V40" i="12"/>
  <c r="F20" i="50" s="1"/>
  <c r="V29" i="59"/>
  <c r="V48" i="59"/>
  <c r="AT73" i="12"/>
  <c r="AT79" i="59"/>
  <c r="AT30" i="58"/>
  <c r="V14" i="12"/>
  <c r="F6" i="50" s="1"/>
  <c r="V73" i="59"/>
  <c r="F87" i="50" s="1"/>
  <c r="V40" i="59"/>
  <c r="F63" i="50" s="1"/>
  <c r="V67" i="12"/>
  <c r="F40" i="50" s="1"/>
  <c r="V65" i="12"/>
  <c r="F38" i="50" s="1"/>
  <c r="V49" i="12"/>
  <c r="F27" i="50" s="1"/>
  <c r="V24" i="12" l="1"/>
  <c r="F12" i="50" s="1"/>
  <c r="V27" i="12"/>
  <c r="F13" i="50" s="1"/>
  <c r="V21" i="59"/>
  <c r="F54" i="50" s="1"/>
  <c r="V21" i="12"/>
  <c r="F11" i="50" s="1"/>
  <c r="V53" i="59"/>
  <c r="F72" i="50" s="1"/>
  <c r="V54" i="59"/>
  <c r="V32" i="12"/>
  <c r="F16" i="50" s="1"/>
  <c r="V41" i="12"/>
  <c r="F21" i="50" s="1"/>
  <c r="V50" i="12"/>
  <c r="F28" i="50" s="1"/>
  <c r="V24" i="59"/>
  <c r="F55" i="50" s="1"/>
  <c r="V27" i="59"/>
  <c r="F56" i="50" s="1"/>
  <c r="V32" i="59"/>
  <c r="F59" i="50" s="1"/>
  <c r="V47" i="59"/>
  <c r="F68" i="50" s="1"/>
  <c r="V23" i="59"/>
  <c r="V28" i="12"/>
  <c r="V22" i="59"/>
  <c r="V33" i="59"/>
  <c r="V25" i="12"/>
  <c r="V41" i="59"/>
  <c r="F64" i="50" s="1"/>
  <c r="V5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 Paul</author>
  </authors>
  <commentList>
    <comment ref="F22" authorId="0" shapeId="0" xr:uid="{00000000-0006-0000-0200-000001000000}">
      <text>
        <r>
          <rPr>
            <b/>
            <sz val="9"/>
            <color indexed="81"/>
            <rFont val="Tahoma"/>
            <family val="2"/>
          </rPr>
          <t>YU Paul:</t>
        </r>
        <r>
          <rPr>
            <sz val="9"/>
            <color indexed="81"/>
            <rFont val="Tahoma"/>
            <family val="2"/>
          </rPr>
          <t xml:space="preserve">
To be hidden before sending</t>
        </r>
      </text>
    </comment>
    <comment ref="F23" authorId="0" shapeId="0" xr:uid="{00000000-0006-0000-0200-000002000000}">
      <text>
        <r>
          <rPr>
            <b/>
            <sz val="9"/>
            <color indexed="81"/>
            <rFont val="Tahoma"/>
            <family val="2"/>
          </rPr>
          <t>YU Paul:</t>
        </r>
        <r>
          <rPr>
            <sz val="9"/>
            <color indexed="81"/>
            <rFont val="Tahoma"/>
            <family val="2"/>
          </rPr>
          <t xml:space="preserve">
To be hidden before sending</t>
        </r>
      </text>
    </comment>
    <comment ref="F25" authorId="0" shapeId="0" xr:uid="{00000000-0006-0000-0200-000003000000}">
      <text>
        <r>
          <rPr>
            <b/>
            <sz val="9"/>
            <color indexed="81"/>
            <rFont val="Tahoma"/>
            <family val="2"/>
          </rPr>
          <t>YU Paul:</t>
        </r>
        <r>
          <rPr>
            <sz val="9"/>
            <color indexed="81"/>
            <rFont val="Tahoma"/>
            <family val="2"/>
          </rPr>
          <t xml:space="preserve">
To be hidden before sending</t>
        </r>
      </text>
    </comment>
    <comment ref="F26" authorId="0" shapeId="0" xr:uid="{00000000-0006-0000-0200-000004000000}">
      <text>
        <r>
          <rPr>
            <b/>
            <sz val="9"/>
            <color indexed="81"/>
            <rFont val="Tahoma"/>
            <family val="2"/>
          </rPr>
          <t>YU Paul:</t>
        </r>
        <r>
          <rPr>
            <sz val="9"/>
            <color indexed="81"/>
            <rFont val="Tahoma"/>
            <family val="2"/>
          </rPr>
          <t xml:space="preserve">
To be hidden before sending</t>
        </r>
      </text>
    </comment>
    <comment ref="F28" authorId="0" shapeId="0" xr:uid="{00000000-0006-0000-0200-000005000000}">
      <text>
        <r>
          <rPr>
            <b/>
            <sz val="9"/>
            <color indexed="81"/>
            <rFont val="Tahoma"/>
            <family val="2"/>
          </rPr>
          <t>YU Paul:</t>
        </r>
        <r>
          <rPr>
            <sz val="9"/>
            <color indexed="81"/>
            <rFont val="Tahoma"/>
            <family val="2"/>
          </rPr>
          <t xml:space="preserve">
To be hidden before sending</t>
        </r>
      </text>
    </comment>
    <comment ref="F29" authorId="0" shapeId="0" xr:uid="{00000000-0006-0000-0200-000006000000}">
      <text>
        <r>
          <rPr>
            <b/>
            <sz val="9"/>
            <color indexed="81"/>
            <rFont val="Tahoma"/>
            <family val="2"/>
          </rPr>
          <t>YU Paul:</t>
        </r>
        <r>
          <rPr>
            <sz val="9"/>
            <color indexed="81"/>
            <rFont val="Tahoma"/>
            <family val="2"/>
          </rPr>
          <t xml:space="preserve">
To be hidden before sending</t>
        </r>
      </text>
    </comment>
    <comment ref="F33" authorId="0" shapeId="0" xr:uid="{00000000-0006-0000-0200-000009000000}">
      <text>
        <r>
          <rPr>
            <b/>
            <sz val="9"/>
            <color indexed="81"/>
            <rFont val="Tahoma"/>
            <family val="2"/>
          </rPr>
          <t>YU Paul:</t>
        </r>
        <r>
          <rPr>
            <sz val="9"/>
            <color indexed="81"/>
            <rFont val="Tahoma"/>
            <family val="2"/>
          </rPr>
          <t xml:space="preserve">
To be hidden before sending</t>
        </r>
      </text>
    </comment>
    <comment ref="F34" authorId="0" shapeId="0" xr:uid="{00000000-0006-0000-0200-00000A000000}">
      <text>
        <r>
          <rPr>
            <b/>
            <sz val="9"/>
            <color indexed="81"/>
            <rFont val="Tahoma"/>
            <family val="2"/>
          </rPr>
          <t>YU Paul:</t>
        </r>
        <r>
          <rPr>
            <sz val="9"/>
            <color indexed="81"/>
            <rFont val="Tahoma"/>
            <family val="2"/>
          </rPr>
          <t xml:space="preserve">
To be hidden before sending</t>
        </r>
      </text>
    </comment>
    <comment ref="F35" authorId="0" shapeId="0" xr:uid="{00000000-0006-0000-0200-00000B000000}">
      <text>
        <r>
          <rPr>
            <b/>
            <sz val="9"/>
            <color indexed="81"/>
            <rFont val="Tahoma"/>
            <family val="2"/>
          </rPr>
          <t>YU Paul:</t>
        </r>
        <r>
          <rPr>
            <sz val="9"/>
            <color indexed="81"/>
            <rFont val="Tahoma"/>
            <family val="2"/>
          </rPr>
          <t xml:space="preserve">
To be hidden before sending</t>
        </r>
      </text>
    </comment>
    <comment ref="F36" authorId="0" shapeId="0" xr:uid="{00000000-0006-0000-0200-00000C000000}">
      <text>
        <r>
          <rPr>
            <b/>
            <sz val="9"/>
            <color indexed="81"/>
            <rFont val="Tahoma"/>
            <family val="2"/>
          </rPr>
          <t>YU Paul:</t>
        </r>
        <r>
          <rPr>
            <sz val="9"/>
            <color indexed="81"/>
            <rFont val="Tahoma"/>
            <family val="2"/>
          </rPr>
          <t xml:space="preserve">
To be hidden before sending</t>
        </r>
      </text>
    </comment>
    <comment ref="F43" authorId="0" shapeId="0" xr:uid="{D2C14743-ACEF-4751-AA21-C2D1E3938148}">
      <text>
        <r>
          <rPr>
            <b/>
            <sz val="9"/>
            <color indexed="81"/>
            <rFont val="Tahoma"/>
            <family val="2"/>
          </rPr>
          <t>YU Paul:</t>
        </r>
        <r>
          <rPr>
            <sz val="9"/>
            <color indexed="81"/>
            <rFont val="Tahoma"/>
            <family val="2"/>
          </rPr>
          <t xml:space="preserve">
To be hidden before sending</t>
        </r>
      </text>
    </comment>
    <comment ref="F51" authorId="0" shapeId="0" xr:uid="{00000000-0006-0000-0200-00000F000000}">
      <text>
        <r>
          <rPr>
            <b/>
            <sz val="9"/>
            <color indexed="81"/>
            <rFont val="Tahoma"/>
            <family val="2"/>
          </rPr>
          <t>YU Paul:</t>
        </r>
        <r>
          <rPr>
            <sz val="9"/>
            <color indexed="81"/>
            <rFont val="Tahoma"/>
            <family val="2"/>
          </rPr>
          <t xml:space="preserve">
To be hidden before sending</t>
        </r>
      </text>
    </comment>
    <comment ref="F52" authorId="0" shapeId="0" xr:uid="{00000000-0006-0000-0200-000010000000}">
      <text>
        <r>
          <rPr>
            <b/>
            <sz val="9"/>
            <color indexed="81"/>
            <rFont val="Tahoma"/>
            <family val="2"/>
          </rPr>
          <t>YU Paul:</t>
        </r>
        <r>
          <rPr>
            <sz val="9"/>
            <color indexed="81"/>
            <rFont val="Tahoma"/>
            <family val="2"/>
          </rPr>
          <t xml:space="preserve">
To be hidden before sending</t>
        </r>
      </text>
    </comment>
    <comment ref="F53" authorId="0" shapeId="0" xr:uid="{00000000-0006-0000-0200-000011000000}">
      <text>
        <r>
          <rPr>
            <b/>
            <sz val="9"/>
            <color indexed="81"/>
            <rFont val="Tahoma"/>
            <family val="2"/>
          </rPr>
          <t>YU Paul:</t>
        </r>
        <r>
          <rPr>
            <sz val="9"/>
            <color indexed="81"/>
            <rFont val="Tahoma"/>
            <family val="2"/>
          </rPr>
          <t xml:space="preserve">
To be hidden before sending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 Paul</author>
  </authors>
  <commentList>
    <comment ref="F22" authorId="0" shapeId="0" xr:uid="{00000000-0006-0000-0300-000001000000}">
      <text>
        <r>
          <rPr>
            <b/>
            <sz val="9"/>
            <color indexed="81"/>
            <rFont val="Tahoma"/>
            <family val="2"/>
          </rPr>
          <t>YU Paul:</t>
        </r>
        <r>
          <rPr>
            <sz val="9"/>
            <color indexed="81"/>
            <rFont val="Tahoma"/>
            <family val="2"/>
          </rPr>
          <t xml:space="preserve">
To be hidden before sending</t>
        </r>
      </text>
    </comment>
    <comment ref="F23" authorId="0" shapeId="0" xr:uid="{00000000-0006-0000-0300-000002000000}">
      <text>
        <r>
          <rPr>
            <b/>
            <sz val="9"/>
            <color indexed="81"/>
            <rFont val="Tahoma"/>
            <family val="2"/>
          </rPr>
          <t>YU Paul:</t>
        </r>
        <r>
          <rPr>
            <sz val="9"/>
            <color indexed="81"/>
            <rFont val="Tahoma"/>
            <family val="2"/>
          </rPr>
          <t xml:space="preserve">
To be hidden before sending</t>
        </r>
      </text>
    </comment>
    <comment ref="F25" authorId="0" shapeId="0" xr:uid="{00000000-0006-0000-0300-000003000000}">
      <text>
        <r>
          <rPr>
            <b/>
            <sz val="9"/>
            <color indexed="81"/>
            <rFont val="Tahoma"/>
            <family val="2"/>
          </rPr>
          <t>YU Paul:</t>
        </r>
        <r>
          <rPr>
            <sz val="9"/>
            <color indexed="81"/>
            <rFont val="Tahoma"/>
            <family val="2"/>
          </rPr>
          <t xml:space="preserve">
To be hidden before sending</t>
        </r>
      </text>
    </comment>
    <comment ref="F26" authorId="0" shapeId="0" xr:uid="{00000000-0006-0000-0300-000004000000}">
      <text>
        <r>
          <rPr>
            <b/>
            <sz val="9"/>
            <color indexed="81"/>
            <rFont val="Tahoma"/>
            <family val="2"/>
          </rPr>
          <t>YU Paul:</t>
        </r>
        <r>
          <rPr>
            <sz val="9"/>
            <color indexed="81"/>
            <rFont val="Tahoma"/>
            <family val="2"/>
          </rPr>
          <t xml:space="preserve">
To be hidden before sending</t>
        </r>
      </text>
    </comment>
    <comment ref="F28" authorId="0" shapeId="0" xr:uid="{00000000-0006-0000-0300-000005000000}">
      <text>
        <r>
          <rPr>
            <b/>
            <sz val="9"/>
            <color indexed="81"/>
            <rFont val="Tahoma"/>
            <family val="2"/>
          </rPr>
          <t>YU Paul:</t>
        </r>
        <r>
          <rPr>
            <sz val="9"/>
            <color indexed="81"/>
            <rFont val="Tahoma"/>
            <family val="2"/>
          </rPr>
          <t xml:space="preserve">
To be hidden before sending</t>
        </r>
      </text>
    </comment>
    <comment ref="F29" authorId="0" shapeId="0" xr:uid="{00000000-0006-0000-0300-000006000000}">
      <text>
        <r>
          <rPr>
            <b/>
            <sz val="9"/>
            <color indexed="81"/>
            <rFont val="Tahoma"/>
            <family val="2"/>
          </rPr>
          <t>YU Paul:</t>
        </r>
        <r>
          <rPr>
            <sz val="9"/>
            <color indexed="81"/>
            <rFont val="Tahoma"/>
            <family val="2"/>
          </rPr>
          <t xml:space="preserve">
To be hidden before sending</t>
        </r>
      </text>
    </comment>
    <comment ref="F33" authorId="0" shapeId="0" xr:uid="{00000000-0006-0000-0300-000009000000}">
      <text>
        <r>
          <rPr>
            <b/>
            <sz val="9"/>
            <color indexed="81"/>
            <rFont val="Tahoma"/>
            <family val="2"/>
          </rPr>
          <t>YU Paul:</t>
        </r>
        <r>
          <rPr>
            <sz val="9"/>
            <color indexed="81"/>
            <rFont val="Tahoma"/>
            <family val="2"/>
          </rPr>
          <t xml:space="preserve">
To be hidden before sending</t>
        </r>
      </text>
    </comment>
    <comment ref="F34" authorId="0" shapeId="0" xr:uid="{00000000-0006-0000-0300-00000A000000}">
      <text>
        <r>
          <rPr>
            <b/>
            <sz val="9"/>
            <color indexed="81"/>
            <rFont val="Tahoma"/>
            <family val="2"/>
          </rPr>
          <t>YU Paul:</t>
        </r>
        <r>
          <rPr>
            <sz val="9"/>
            <color indexed="81"/>
            <rFont val="Tahoma"/>
            <family val="2"/>
          </rPr>
          <t xml:space="preserve">
To be hidden before sending</t>
        </r>
      </text>
    </comment>
    <comment ref="F35" authorId="0" shapeId="0" xr:uid="{00000000-0006-0000-0300-00000B000000}">
      <text>
        <r>
          <rPr>
            <b/>
            <sz val="9"/>
            <color indexed="81"/>
            <rFont val="Tahoma"/>
            <family val="2"/>
          </rPr>
          <t>YU Paul:</t>
        </r>
        <r>
          <rPr>
            <sz val="9"/>
            <color indexed="81"/>
            <rFont val="Tahoma"/>
            <family val="2"/>
          </rPr>
          <t xml:space="preserve">
To be hidden before sending</t>
        </r>
      </text>
    </comment>
    <comment ref="F36" authorId="0" shapeId="0" xr:uid="{00000000-0006-0000-0300-00000C000000}">
      <text>
        <r>
          <rPr>
            <b/>
            <sz val="9"/>
            <color indexed="81"/>
            <rFont val="Tahoma"/>
            <family val="2"/>
          </rPr>
          <t>YU Paul:</t>
        </r>
        <r>
          <rPr>
            <sz val="9"/>
            <color indexed="81"/>
            <rFont val="Tahoma"/>
            <family val="2"/>
          </rPr>
          <t xml:space="preserve">
To be hidden before sending</t>
        </r>
      </text>
    </comment>
    <comment ref="F42" authorId="0" shapeId="0" xr:uid="{A972B63F-B044-4F8C-AF69-9FE30981A3D4}">
      <text>
        <r>
          <rPr>
            <b/>
            <sz val="9"/>
            <color indexed="81"/>
            <rFont val="Tahoma"/>
            <family val="2"/>
          </rPr>
          <t>YU Paul:</t>
        </r>
        <r>
          <rPr>
            <sz val="9"/>
            <color indexed="81"/>
            <rFont val="Tahoma"/>
            <family val="2"/>
          </rPr>
          <t xml:space="preserve">
To be hidden before sending</t>
        </r>
      </text>
    </comment>
    <comment ref="F43" authorId="0" shapeId="0" xr:uid="{2720479A-5B9A-46E8-9BC4-96680FADEDC4}">
      <text>
        <r>
          <rPr>
            <b/>
            <sz val="9"/>
            <color indexed="81"/>
            <rFont val="Tahoma"/>
            <family val="2"/>
          </rPr>
          <t>YU Paul:</t>
        </r>
        <r>
          <rPr>
            <sz val="9"/>
            <color indexed="81"/>
            <rFont val="Tahoma"/>
            <family val="2"/>
          </rPr>
          <t xml:space="preserve">
To be hidden before sending</t>
        </r>
      </text>
    </comment>
    <comment ref="F48" authorId="0" shapeId="0" xr:uid="{00000000-0006-0000-0300-00000F000000}">
      <text>
        <r>
          <rPr>
            <b/>
            <sz val="9"/>
            <color indexed="81"/>
            <rFont val="Tahoma"/>
            <family val="2"/>
          </rPr>
          <t>YU Paul:</t>
        </r>
        <r>
          <rPr>
            <sz val="9"/>
            <color indexed="81"/>
            <rFont val="Tahoma"/>
            <family val="2"/>
          </rPr>
          <t xml:space="preserve">
To be hidden before sending</t>
        </r>
      </text>
    </comment>
    <comment ref="F49" authorId="0" shapeId="0" xr:uid="{00000000-0006-0000-0300-000010000000}">
      <text>
        <r>
          <rPr>
            <b/>
            <sz val="9"/>
            <color indexed="81"/>
            <rFont val="Tahoma"/>
            <family val="2"/>
          </rPr>
          <t>YU Paul:</t>
        </r>
        <r>
          <rPr>
            <sz val="9"/>
            <color indexed="81"/>
            <rFont val="Tahoma"/>
            <family val="2"/>
          </rPr>
          <t xml:space="preserve">
To be hidden before sending</t>
        </r>
      </text>
    </comment>
    <comment ref="F54" authorId="0" shapeId="0" xr:uid="{00000000-0006-0000-0300-000011000000}">
      <text>
        <r>
          <rPr>
            <b/>
            <sz val="9"/>
            <color indexed="81"/>
            <rFont val="Tahoma"/>
            <family val="2"/>
          </rPr>
          <t>YU Paul:</t>
        </r>
        <r>
          <rPr>
            <sz val="9"/>
            <color indexed="81"/>
            <rFont val="Tahoma"/>
            <family val="2"/>
          </rPr>
          <t xml:space="preserve">
To be hidden before sending</t>
        </r>
      </text>
    </comment>
    <comment ref="F55" authorId="0" shapeId="0" xr:uid="{00000000-0006-0000-0300-000012000000}">
      <text>
        <r>
          <rPr>
            <b/>
            <sz val="9"/>
            <color indexed="81"/>
            <rFont val="Tahoma"/>
            <family val="2"/>
          </rPr>
          <t>YU Paul:</t>
        </r>
        <r>
          <rPr>
            <sz val="9"/>
            <color indexed="81"/>
            <rFont val="Tahoma"/>
            <family val="2"/>
          </rPr>
          <t xml:space="preserve">
To be hidden before sending</t>
        </r>
      </text>
    </comment>
    <comment ref="F56" authorId="0" shapeId="0" xr:uid="{00000000-0006-0000-0300-000013000000}">
      <text>
        <r>
          <rPr>
            <b/>
            <sz val="9"/>
            <color indexed="81"/>
            <rFont val="Tahoma"/>
            <family val="2"/>
          </rPr>
          <t>YU Paul:</t>
        </r>
        <r>
          <rPr>
            <sz val="9"/>
            <color indexed="81"/>
            <rFont val="Tahoma"/>
            <family val="2"/>
          </rPr>
          <t xml:space="preserve">
To be hidden before sending</t>
        </r>
      </text>
    </comment>
  </commentList>
</comments>
</file>

<file path=xl/sharedStrings.xml><?xml version="1.0" encoding="utf-8"?>
<sst xmlns="http://schemas.openxmlformats.org/spreadsheetml/2006/main" count="1138" uniqueCount="507">
  <si>
    <t/>
  </si>
  <si>
    <t>no</t>
  </si>
  <si>
    <t>Completing formal approval of proposed name</t>
  </si>
  <si>
    <t xml:space="preserve">Certifying all social security charges paid </t>
  </si>
  <si>
    <t xml:space="preserve">Completing legal announcement in newspapers </t>
  </si>
  <si>
    <t xml:space="preserve">Seeking approval from Companies Agency or equivalent </t>
  </si>
  <si>
    <t xml:space="preserve">Applying for tax identification card/number </t>
  </si>
  <si>
    <t xml:space="preserve">Notifying the Social Security Office or insurance fund </t>
  </si>
  <si>
    <t xml:space="preserve">Notifying the VAT Office </t>
  </si>
  <si>
    <t xml:space="preserve">Notifying the Business Tax Office </t>
  </si>
  <si>
    <t xml:space="preserve">Having the Tax Office verify business domicile </t>
  </si>
  <si>
    <t>yes</t>
  </si>
  <si>
    <t>AUS : Australia</t>
  </si>
  <si>
    <t>Please select a country</t>
  </si>
  <si>
    <t>Applying for opening license from local/municipal authorities</t>
  </si>
  <si>
    <t>Code 2018</t>
  </si>
  <si>
    <t>QuestionText_2018</t>
  </si>
  <si>
    <t>code2018</t>
  </si>
  <si>
    <t>Status</t>
  </si>
  <si>
    <t>E</t>
  </si>
  <si>
    <t>N</t>
  </si>
  <si>
    <t>EC</t>
  </si>
  <si>
    <t>Q10.1.xa&amp;b</t>
  </si>
  <si>
    <t>EoF</t>
  </si>
  <si>
    <t>I</t>
  </si>
  <si>
    <t>Q10.1.2a_1</t>
  </si>
  <si>
    <t>Q10.1.2a_4</t>
  </si>
  <si>
    <t>Q10.1.2a_5</t>
  </si>
  <si>
    <t>Q10.1.2a_10</t>
  </si>
  <si>
    <t>Q10.1.2a_12</t>
  </si>
  <si>
    <t>Q10.1.2a_13</t>
  </si>
  <si>
    <t>Q10.1.2a_15</t>
  </si>
  <si>
    <t>Q10.1.2a_18</t>
  </si>
  <si>
    <t>Q10.1.2a_19</t>
  </si>
  <si>
    <t>Q10.1.2a_20</t>
  </si>
  <si>
    <t>Country list</t>
  </si>
  <si>
    <t>AUT : Austria</t>
  </si>
  <si>
    <t>BEL : Belgium</t>
  </si>
  <si>
    <t>CAN : Canada</t>
  </si>
  <si>
    <t>CHL : Chile</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</si>
  <si>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</si>
  <si>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</si>
  <si>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</si>
  <si>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</si>
  <si>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</si>
  <si>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</si>
  <si>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</si>
  <si>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</si>
  <si>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</si>
  <si>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</si>
  <si>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</si>
  <si>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</si>
  <si>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</si>
  <si>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</si>
  <si>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MEX : Mexico</t>
  </si>
  <si>
    <t>NLD : Netherlands</t>
  </si>
  <si>
    <t>NZL : New Zealand</t>
  </si>
  <si>
    <t>NOR : Norway</t>
  </si>
  <si>
    <t>POL : Poland</t>
  </si>
  <si>
    <t>PRT : Portugal</t>
  </si>
  <si>
    <t>SVK : Slovak Republic</t>
  </si>
  <si>
    <t>ESP : Spain</t>
  </si>
  <si>
    <t>SWE : Sweden</t>
  </si>
  <si>
    <t>CHE : Switzerland</t>
  </si>
  <si>
    <t>BRA : Brazil</t>
  </si>
  <si>
    <t>ZAF : South Africa</t>
  </si>
  <si>
    <t>SVN : Slovenia</t>
  </si>
  <si>
    <t xml:space="preserve">Description of content of each part of the questionnaire </t>
  </si>
  <si>
    <t>Name of worksheet</t>
  </si>
  <si>
    <t>State level (for federal states)</t>
  </si>
  <si>
    <t>Subnational (e.g. Region, Lander, Province)</t>
  </si>
  <si>
    <t>yes (but can be done online on various websites)</t>
  </si>
  <si>
    <t>Q10.1.2a_16</t>
  </si>
  <si>
    <t>Administrative requirements for business start-ups</t>
  </si>
  <si>
    <t xml:space="preserve">Content of Worksheet </t>
  </si>
  <si>
    <t>not applicable</t>
  </si>
  <si>
    <t>Columns for Translation</t>
  </si>
  <si>
    <t>2023 answers</t>
  </si>
  <si>
    <r>
      <t>For verification/completion where missing:
Answers for 2018 (</t>
    </r>
    <r>
      <rPr>
        <b/>
        <i/>
        <sz val="10"/>
        <color rgb="FFFF0000"/>
        <rFont val="Arial"/>
        <family val="2"/>
      </rPr>
      <t>prefilled by OECD</t>
    </r>
    <r>
      <rPr>
        <b/>
        <i/>
        <sz val="10"/>
        <rFont val="Arial"/>
        <family val="2"/>
      </rPr>
      <t>)</t>
    </r>
  </si>
  <si>
    <t>OECD comments</t>
  </si>
  <si>
    <t>Reason for proposing a value different from that in column N</t>
  </si>
  <si>
    <t>Reason for OECD proposing different value</t>
  </si>
  <si>
    <t>Answer for 2023</t>
  </si>
  <si>
    <t>Country Comments</t>
  </si>
  <si>
    <t>Revised Value (Proposed by OECD)</t>
  </si>
  <si>
    <t>Reason for proposing a revised value</t>
  </si>
  <si>
    <t>Value after first round</t>
  </si>
  <si>
    <t xml:space="preserve">Alternative answer provided by Country </t>
  </si>
  <si>
    <t xml:space="preserve">Revised Value (Proposed by OECD) </t>
  </si>
  <si>
    <r>
      <t>Reason for proposing a revised value</t>
    </r>
    <r>
      <rPr>
        <b/>
        <sz val="10"/>
        <rFont val="Arial"/>
        <family val="2"/>
      </rPr>
      <t/>
    </r>
  </si>
  <si>
    <t>Value after second round</t>
  </si>
  <si>
    <t>Revised value (proposed by OECD) Final</t>
  </si>
  <si>
    <t>Reason for Final answer (OECD)</t>
  </si>
  <si>
    <t>Final Answers</t>
  </si>
  <si>
    <t>Relevant legal reference/Important background info/Clarification</t>
  </si>
  <si>
    <t>Q10.01</t>
  </si>
  <si>
    <t>Q10.1.2a_22</t>
  </si>
  <si>
    <t>Q10.1.2a_23</t>
  </si>
  <si>
    <t>Q10.1.2a_24</t>
  </si>
  <si>
    <t>Q10.1.2a_25</t>
  </si>
  <si>
    <t>Q10.1.2a_27</t>
  </si>
  <si>
    <t>Q10.1.2a_28</t>
  </si>
  <si>
    <t>Q10.1.2a_29</t>
  </si>
  <si>
    <t>Q10.1.2a_30</t>
  </si>
  <si>
    <t>Q10.1.2a_31</t>
  </si>
  <si>
    <t>Q10.1.2a_32</t>
  </si>
  <si>
    <t>Q10.1.2a_35</t>
  </si>
  <si>
    <t>Q10.1.2a_36</t>
  </si>
  <si>
    <t>Q10.1.2b</t>
  </si>
  <si>
    <t>Q10.1.2c</t>
  </si>
  <si>
    <t>Q10.2.1a_1</t>
  </si>
  <si>
    <t>Q10.2.1a_4</t>
  </si>
  <si>
    <t>Q10.2.1a_5</t>
  </si>
  <si>
    <t>Q10.2.1a_11</t>
  </si>
  <si>
    <t>Q10.2.1a_16</t>
  </si>
  <si>
    <t>Q10.2.1a_18</t>
  </si>
  <si>
    <t>Q10.2.1a_19</t>
  </si>
  <si>
    <t>Q10.2.1a_20</t>
  </si>
  <si>
    <t>Q10.2.1a_21</t>
  </si>
  <si>
    <t>Q10.2.1a_22</t>
  </si>
  <si>
    <t>Q10.2.1a_23</t>
  </si>
  <si>
    <t>Q10.2.1a_24</t>
  </si>
  <si>
    <t>Q10.2.1a_26</t>
  </si>
  <si>
    <t>Q10.2.1a_27</t>
  </si>
  <si>
    <t>Q10.2.1a_28</t>
  </si>
  <si>
    <t>Q10.2.1a_30</t>
  </si>
  <si>
    <t>Q10.2.1a_31</t>
  </si>
  <si>
    <t>Q10.2.1a_32</t>
  </si>
  <si>
    <t>Q10.2.1a_33</t>
  </si>
  <si>
    <t>Q10.2.1a_35</t>
  </si>
  <si>
    <t>Q10.2.1a_36</t>
  </si>
  <si>
    <t>Q10.2.1a_37</t>
  </si>
  <si>
    <t>Q10.2.1a_38</t>
  </si>
  <si>
    <t>Q10.2.1a_39</t>
  </si>
  <si>
    <t>Q10.2.1a_40</t>
  </si>
  <si>
    <t>Q10.2.1a_43</t>
  </si>
  <si>
    <t>Q10.2.1a_44</t>
  </si>
  <si>
    <t>Q10.2.1b</t>
  </si>
  <si>
    <t>Q10.2.1c</t>
  </si>
  <si>
    <t>Q10.2.1d</t>
  </si>
  <si>
    <t>Q10.2.1e</t>
  </si>
  <si>
    <t>Q10.3.1</t>
  </si>
  <si>
    <t>Q10.3.1a</t>
  </si>
  <si>
    <t>Q10.3.2c</t>
  </si>
  <si>
    <t>Code 2023</t>
  </si>
  <si>
    <t>NI</t>
  </si>
  <si>
    <t>Obtain a digital certificate that allows the owner or its legal representatives to sign electronic documents.</t>
  </si>
  <si>
    <t>Obtain an operation or opening license.</t>
  </si>
  <si>
    <t>Register with a tax authority.</t>
  </si>
  <si>
    <t>Pay tax or stamp duty.</t>
  </si>
  <si>
    <t>Require or create a certified or registered e-mail</t>
  </si>
  <si>
    <t>Obtain a business seal</t>
  </si>
  <si>
    <t>Notify tax authorities of the employment of workers.</t>
  </si>
  <si>
    <t>Obtain authorisation from a public authority to use the business name.</t>
  </si>
  <si>
    <t>Obtain authorisation from a public authority to establish the business at a determined address.</t>
  </si>
  <si>
    <t xml:space="preserve">Notarise, authenticate or certify statutes of the business, through a notary, lawyer, or public authority/body.    </t>
  </si>
  <si>
    <t>Register with a judicial authority.</t>
  </si>
  <si>
    <t>Register with a private association of businesses</t>
  </si>
  <si>
    <t>Register with the business information registry or the National Statistics Office.</t>
  </si>
  <si>
    <t>Publish a notice of establishment in a newspaper or official journal</t>
  </si>
  <si>
    <t>Register the employees of the business with the Ministry of Labour, Labour Office or Labour Agency</t>
  </si>
  <si>
    <t>Register the employees of the business in an insurance scheme for work-related accidents and occupational diseases</t>
  </si>
  <si>
    <t>Register the employees of the business in a private health insurance scheme or with public healthcare system</t>
  </si>
  <si>
    <r>
      <rPr>
        <b/>
        <sz val="9"/>
        <rFont val="Arial"/>
        <family val="2"/>
      </rPr>
      <t>Instructions</t>
    </r>
    <r>
      <rPr>
        <sz val="9"/>
        <rFont val="Arial"/>
        <family val="2"/>
      </rPr>
      <t>: Please use the following sub-section to inform any other required procedure(s) not listed above that is required to start the enterprise as described above. If no other procedures are required, please answer ‘no’ to the following sections.</t>
    </r>
  </si>
  <si>
    <t>Other procedure(s) – 1</t>
  </si>
  <si>
    <t>Other procedure(s) – 2</t>
  </si>
  <si>
    <t>Other procedure(s) – 3</t>
  </si>
  <si>
    <t>Other procedure(s) – 4</t>
  </si>
  <si>
    <t>Other procedure(s) – 5</t>
  </si>
  <si>
    <r>
      <rPr>
        <b/>
        <sz val="9"/>
        <rFont val="Arial"/>
        <family val="2"/>
      </rPr>
      <t>Definition</t>
    </r>
    <r>
      <rPr>
        <sz val="9"/>
        <rFont val="Arial"/>
        <family val="2"/>
      </rPr>
      <t>: Statutes are documents containing information on the enterprise structure, operations and governance.</t>
    </r>
  </si>
  <si>
    <r>
      <rPr>
        <b/>
        <sz val="9"/>
        <rFont val="Arial"/>
        <family val="2"/>
      </rPr>
      <t>Definition</t>
    </r>
    <r>
      <rPr>
        <sz val="9"/>
        <rFont val="Arial"/>
        <family val="2"/>
      </rPr>
      <t>: Digital certificates are files or electronic passwords issued by government authorities, or licensed organisations, to allow the owner or its representatives to sign electronic documents.</t>
    </r>
  </si>
  <si>
    <r>
      <rPr>
        <b/>
        <sz val="9"/>
        <rFont val="Arial"/>
        <family val="2"/>
      </rPr>
      <t>Definition</t>
    </r>
    <r>
      <rPr>
        <sz val="9"/>
        <rFont val="Arial"/>
        <family val="2"/>
      </rPr>
      <t xml:space="preserve">: Stamp duty is the tax governments place on the issuance of legal documents.
</t>
    </r>
    <r>
      <rPr>
        <b/>
        <sz val="9"/>
        <rFont val="Arial"/>
        <family val="2"/>
      </rPr>
      <t>Instructions</t>
    </r>
    <r>
      <rPr>
        <sz val="9"/>
        <rFont val="Arial"/>
        <family val="2"/>
      </rPr>
      <t>: Please answer “Yes, in person” or “Yes, online”, only if the payment is not part of another listed procedure. 
For instance, if the payment is part of the fee for issuing the operation license, it should not be considered as a separate procedure.
For instance, if a bill to pay tax or stamp duty has to be paid separately after registration with the Company Registry or a tax authority, it should be considered a separate procedure.</t>
    </r>
  </si>
  <si>
    <r>
      <rPr>
        <b/>
        <sz val="9"/>
        <rFont val="Arial"/>
        <family val="2"/>
      </rPr>
      <t>Instructions</t>
    </r>
    <r>
      <rPr>
        <sz val="9"/>
        <rFont val="Arial"/>
        <family val="2"/>
      </rPr>
      <t>: 
Please consider as judicial authority any court where the entrepreneur is required to register the business or that the entrepreneur is required to inform about the enterprise starting to operate.
If the entrepreneur needs to separately register with more than one judicial authority, please provide this information in the “Other procedures” sub-section below.
Please provide the name of the judicial authority in your local language and in English in the Comments column.</t>
    </r>
  </si>
  <si>
    <r>
      <rPr>
        <b/>
        <sz val="9"/>
        <rFont val="Arial"/>
        <family val="2"/>
      </rPr>
      <t>Instructions</t>
    </r>
    <r>
      <rPr>
        <sz val="9"/>
        <rFont val="Arial"/>
        <family val="2"/>
      </rPr>
      <t>: 
Please inform if the entrepreneur is required to register with local authorities, such as municipal authorities, or town councils.
Please provide the generic name of the local authority (e.g. counties, districts, etc) in your local language and in English in the Comments column.</t>
    </r>
  </si>
  <si>
    <r>
      <rPr>
        <b/>
        <sz val="9"/>
        <rFont val="Arial"/>
        <family val="2"/>
      </rPr>
      <t>Definition</t>
    </r>
    <r>
      <rPr>
        <sz val="9"/>
        <rFont val="Arial"/>
        <family val="2"/>
      </rPr>
      <t>: A business information registry is an entity responsible for gathering data related to businesses for public access, such as addresses and commercial information.</t>
    </r>
  </si>
  <si>
    <r>
      <rPr>
        <b/>
        <sz val="9"/>
        <rFont val="Arial"/>
        <family val="2"/>
      </rPr>
      <t>Definition</t>
    </r>
    <r>
      <rPr>
        <sz val="9"/>
        <rFont val="Arial"/>
        <family val="2"/>
      </rPr>
      <t>: A certified or registered e-mail is meant to provide a legal equivalent of the traditional registered mail. This email allows users to legally prove that a given email has been sent and received.</t>
    </r>
  </si>
  <si>
    <r>
      <rPr>
        <b/>
        <sz val="9"/>
        <rFont val="Arial"/>
        <family val="2"/>
      </rPr>
      <t>Definition</t>
    </r>
    <r>
      <rPr>
        <sz val="9"/>
        <rFont val="Arial"/>
        <family val="2"/>
      </rPr>
      <t xml:space="preserve">: A business seal is an official stamp used by the business in contracts and documents to prove they have been issued by the business itself.
</t>
    </r>
    <r>
      <rPr>
        <b/>
        <sz val="9"/>
        <rFont val="Arial"/>
        <family val="2"/>
      </rPr>
      <t>Instructions</t>
    </r>
    <r>
      <rPr>
        <sz val="9"/>
        <rFont val="Arial"/>
        <family val="2"/>
      </rPr>
      <t>: Please choose any of the answers starting with “Yes” only if businesses are required by law to have a seal.</t>
    </r>
  </si>
  <si>
    <r>
      <rPr>
        <b/>
        <sz val="9"/>
        <rFont val="Arial"/>
        <family val="2"/>
      </rPr>
      <t>Definition</t>
    </r>
    <r>
      <rPr>
        <sz val="9"/>
        <rFont val="Arial"/>
        <family val="2"/>
      </rPr>
      <t>: Official journals are official publications from public authorities, such as courts or the government.</t>
    </r>
  </si>
  <si>
    <r>
      <rPr>
        <b/>
        <sz val="9"/>
        <rFont val="Arial"/>
        <family val="2"/>
      </rPr>
      <t>Definition</t>
    </r>
    <r>
      <rPr>
        <sz val="9"/>
        <rFont val="Arial"/>
        <family val="2"/>
      </rPr>
      <t xml:space="preserve">: This insurance scheme provides insurance for work-related accidents and professional illnesses to the employees of the business. This scheme can be public or private. </t>
    </r>
  </si>
  <si>
    <t>Register the employees of the business in a pension scheme</t>
  </si>
  <si>
    <r>
      <rPr>
        <b/>
        <sz val="9"/>
        <rFont val="Arial"/>
        <family val="2"/>
      </rPr>
      <t>Definition</t>
    </r>
    <r>
      <rPr>
        <sz val="9"/>
        <rFont val="Arial"/>
        <family val="2"/>
      </rPr>
      <t xml:space="preserve">: A pension scheme provides retirement benefits for workers when they stop working because they have reached the required retirement age. The scheme can be private or public. 
</t>
    </r>
    <r>
      <rPr>
        <b/>
        <sz val="9"/>
        <rFont val="Arial"/>
        <family val="2"/>
      </rPr>
      <t>Instruction</t>
    </r>
    <r>
      <rPr>
        <sz val="9"/>
        <rFont val="Arial"/>
        <family val="2"/>
      </rPr>
      <t>: If the registration in a pension scheme is done at the same time as the registration in an insurance scheme for work-related accidents and occupational diseases, please select “Yes, jointly with another listed procedure” and clearly inform in the Comments column that this procedure is done jointly with the one above.</t>
    </r>
  </si>
  <si>
    <t>Please describe the nature of the additional procedure required and the body/agency (in your local language and in English) where it is performed in the Comments column.</t>
  </si>
  <si>
    <t>Section 10a.1a Other Required Procedures to start a Personally Owned Enterprise</t>
  </si>
  <si>
    <t>Section 10a.2 Number of bodies to be contacted, cost and time for starting a Personally Owned Enterprise</t>
  </si>
  <si>
    <r>
      <rPr>
        <b/>
        <sz val="9"/>
        <rFont val="Arial"/>
        <family val="2"/>
      </rPr>
      <t>Instructions</t>
    </r>
    <r>
      <rPr>
        <sz val="9"/>
        <rFont val="Arial"/>
        <family val="2"/>
      </rPr>
      <t>: This can be an in person or online service where an employee of the registration office would explain to the entrepreneur all the requirements and formalities associated with starting a company adapted to his/her specific requirements (e.g. adapted to the economic sector or activity his/her enterprise will operate).</t>
    </r>
  </si>
  <si>
    <t>Please provide the list of the bodies that need to be contacted. (Q10a.2.1a)</t>
  </si>
  <si>
    <t>Please provide the link to the law, regulation or table of fees that sets out these costs. (Q10a.2.2a)</t>
  </si>
  <si>
    <t>Is there a single webpage or web-portal where one could get information on all the procedures that are required to start a personally owned enterprise (except for industry-specific notifications and licenses, including environmental ones)? (Q10a.2.3)</t>
  </si>
  <si>
    <t>Please provide the link to this webpage/web portal. (Q10a.2.3a)</t>
  </si>
  <si>
    <t>Do the laws or regulations concerning the process to start a personally owned enterprise indicate the maximum time within which the procedure(s) required to start a personally owned enterprise must be completed by the relevant public bodies? (Q10a.2.4)</t>
  </si>
  <si>
    <t>Please provide the link to the relevant laws or regulations where such timeframes/deadlines can be found. (Q10a.2.4a)</t>
  </si>
  <si>
    <t>Does the Company Registry provide tailored assistance to support entrepreneurs with the process of starting a personally owned enterprise? (Q10a.2.5)</t>
  </si>
  <si>
    <t>Do personally owned enterprises exist as a legal form in your country? (Q10a.03)</t>
  </si>
  <si>
    <t>Other</t>
  </si>
  <si>
    <t>ECO_2023_B</t>
  </si>
  <si>
    <t>ECO_2023_A</t>
  </si>
  <si>
    <t>Please answer with ‘not applicable’ if the process that must be undertaken to start a personally owned enterprise is regulated primarily or entirely at the national/federal level.</t>
  </si>
  <si>
    <t>yes, in person</t>
  </si>
  <si>
    <t>yes, online</t>
  </si>
  <si>
    <t>ECO_2023_D</t>
  </si>
  <si>
    <t>yes, done jointly with another listed procedure</t>
  </si>
  <si>
    <t>ECO_2023_E</t>
  </si>
  <si>
    <t>yes, for all or most procedures</t>
  </si>
  <si>
    <t>yes, for some procedures</t>
  </si>
  <si>
    <t>ECO_2023_F</t>
  </si>
  <si>
    <t>SECTION 10a.1 Administrative Requirements to start a Personally Owned Enterprise</t>
  </si>
  <si>
    <t>SECTION 10b. Administrative Requirements to start a Limited Liability Company</t>
  </si>
  <si>
    <t>For which jurisdiction are you answering the questions in this section? (Q10b.04)</t>
  </si>
  <si>
    <t>If you are answering for a state (federal countries only) or a sub-national jurisdiction, please provide the name of the relevant jurisdiction. (Q10b.04a)</t>
  </si>
  <si>
    <t>Please provide the name of the specific legal form of the type of business you are answering in English and in your local language. (Q10b.03)</t>
  </si>
  <si>
    <t>Section 10b.1  Required Procedures to start a Limited Liability Company</t>
  </si>
  <si>
    <t>Please provide the list of the bodies that need to be contacted. (Q10b.2.1a)</t>
  </si>
  <si>
    <t>Please provide the link to the law, regulation or table of fees that sets out these costs. (Q10b.2.2a)</t>
  </si>
  <si>
    <t>How many public and private bodies need to be contacted directly by the entrepreneur to start the limited liability company as described at the start of Section 10b in the selected jurisdiction? (Q10b.2.1)</t>
  </si>
  <si>
    <t>What is the typical total monetary cost (in local currency) to complete all mandatory procedures to start the limited liability company as described at the start of Section 10.b in the selected jurisdiction? (Q10b.2.2)</t>
  </si>
  <si>
    <r>
      <t xml:space="preserve">What is the mandatory minimum paid-up capital (in local currency) needed to start a limited liability company as described at the start of Section 10.b in the selected jurisdiction? (Q10b.2.3)
</t>
    </r>
    <r>
      <rPr>
        <sz val="9"/>
        <color rgb="FFFF0000"/>
        <rFont val="Arial"/>
        <family val="2"/>
      </rPr>
      <t>Please inform the amount in local currency units and specify name of your local currency in the Comments column.</t>
    </r>
  </si>
  <si>
    <t>Please provide a link to laws and regulation that determine minimum paid-up capital requirements. (Q10b.2.3a)</t>
  </si>
  <si>
    <t>Is there a single webpage or web-portal where one could get information on all procedures that are required to start a limited liability company (except for industry-specific notifications and licenses, including environmental ones)? (Q10b.2.4)</t>
  </si>
  <si>
    <t>Please provide the link to this webpage/web portal. (Q10b.2.4a)</t>
  </si>
  <si>
    <t>Please provide the link to the relevant laws or regulations where such timeframes/deadlines can be found. (Q10b.2.5a)</t>
  </si>
  <si>
    <t>Does the Company Registry provide tailored assistance to support entrepreneurs with the process of starting a limited liability company? (Q10b.2.6)</t>
  </si>
  <si>
    <t>Register the Ultimate Beneficial Owners (UBO) with a public register.</t>
  </si>
  <si>
    <t>Prove that the minimum capital required has been deposited.</t>
  </si>
  <si>
    <t>code2023</t>
  </si>
  <si>
    <t>QuestionText_2023</t>
  </si>
  <si>
    <t>What is the typical total monetary cost (in local currency units) to complete all mandatory procedures to start the personally owned enterprise as described at the start of Section 10a in the selected jurisdiction? (Q10a.2.2)</t>
  </si>
  <si>
    <t>How many public and private bodies need to be contacted directly by the entrepreneur to start the personally owned enterprise as described at the start of Section 10a in the selected jurisdiction? (Q10a.2.1)</t>
  </si>
  <si>
    <t>Please provide the name of the specific legal form of the type of business you are answering in English and in your local language. (Q10a.04)</t>
  </si>
  <si>
    <t>For which jurisdiction are you answering the questions in this section? (Q10a.05)</t>
  </si>
  <si>
    <r>
      <t>If the process that must be undertaken to start a personally owned enterprise is regulated primarily or entirely</t>
    </r>
    <r>
      <rPr>
        <b/>
        <sz val="9"/>
        <rFont val="Arial"/>
        <family val="2"/>
      </rPr>
      <t xml:space="preserve"> at the state (federal countries only) or at sub-national level</t>
    </r>
    <r>
      <rPr>
        <sz val="9"/>
        <rFont val="Arial"/>
        <family val="2"/>
      </rPr>
      <t xml:space="preserve">, have there been efforts by the central administration to ensure consistency? (Q10a.06) </t>
    </r>
  </si>
  <si>
    <t>If you are answering for a state (federal countries only) or a sub-national jurisdiction, please provide the name of the relevant jurisdiction. (Q10a.05a)</t>
  </si>
  <si>
    <t xml:space="preserve">SECTION 10c Licences and permits </t>
  </si>
  <si>
    <t>If you have selected an answer starting with ‘Yes’, please provide evidence that such an inventory exists and has to be updated at least every year. (Q10c.1.1a)</t>
  </si>
  <si>
    <t>If such a requirement exist, please provide link(s) to the law or regulation that imposes this requirement (Q10c.1.2a)</t>
  </si>
  <si>
    <t>If you have selected an answer starting with “yes”, please provide a link to the law or regulation that imposes such a requirement. (Q10c.1.3a)</t>
  </si>
  <si>
    <t>If you have selected an answer starting with “yes”, please provide a link to the law or regulation that imposes such a requirement. (Q10c.1.4a)</t>
  </si>
  <si>
    <r>
      <t xml:space="preserve">Do one or more public bodies in the </t>
    </r>
    <r>
      <rPr>
        <b/>
        <sz val="9"/>
        <rFont val="Arial"/>
        <family val="2"/>
      </rPr>
      <t>central/federal</t>
    </r>
    <r>
      <rPr>
        <sz val="9"/>
        <rFont val="Arial"/>
        <family val="2"/>
      </rPr>
      <t xml:space="preserve"> government keep an </t>
    </r>
    <r>
      <rPr>
        <b/>
        <sz val="9"/>
        <rFont val="Arial"/>
        <family val="2"/>
      </rPr>
      <t>up-to-date</t>
    </r>
    <r>
      <rPr>
        <sz val="9"/>
        <rFont val="Arial"/>
        <family val="2"/>
      </rPr>
      <t xml:space="preserve"> inventory of all the permits and licences required/issued to businesses by public bodies? (Q10c.1.1)</t>
    </r>
  </si>
  <si>
    <r>
      <t xml:space="preserve">Is there a requirement that any new licence or permit that is introduced by public bodies at the </t>
    </r>
    <r>
      <rPr>
        <b/>
        <sz val="9"/>
        <rFont val="Arial"/>
        <family val="2"/>
      </rPr>
      <t>central/federal</t>
    </r>
    <r>
      <rPr>
        <sz val="9"/>
        <rFont val="Arial"/>
        <family val="2"/>
      </rPr>
      <t xml:space="preserve"> level of government has to be risk-proportionate? (Q10c.1.2)</t>
    </r>
  </si>
  <si>
    <r>
      <t xml:space="preserve">Do licences and permits issued/required by public bodies at </t>
    </r>
    <r>
      <rPr>
        <b/>
        <sz val="9"/>
        <rFont val="Arial"/>
        <family val="2"/>
      </rPr>
      <t>central/federal</t>
    </r>
    <r>
      <rPr>
        <sz val="9"/>
        <rFont val="Arial"/>
        <family val="2"/>
      </rPr>
      <t xml:space="preserve"> level of government have to be periodically renewed? (Q10c.1.3)</t>
    </r>
  </si>
  <si>
    <t>Admin Burdn-POE</t>
  </si>
  <si>
    <t>Admin Burdn-LLC</t>
  </si>
  <si>
    <t>Licences and Permits</t>
  </si>
  <si>
    <t>licences and permits not required</t>
  </si>
  <si>
    <t>yes, by a single body</t>
  </si>
  <si>
    <t>yes, by various bodies</t>
  </si>
  <si>
    <t>ECO_2023_G</t>
  </si>
  <si>
    <t>ECO_2023_H</t>
  </si>
  <si>
    <t>ECO_2023_I</t>
  </si>
  <si>
    <t>no, with few exceptions</t>
  </si>
  <si>
    <t>yes, only some licences</t>
  </si>
  <si>
    <t>ECO_2023_J</t>
  </si>
  <si>
    <t>ECO_2023_K</t>
  </si>
  <si>
    <t>yes, for some bodies</t>
  </si>
  <si>
    <t>yes, for all or most bodies</t>
  </si>
  <si>
    <t>ECO_2023_N</t>
  </si>
  <si>
    <t>yes, for some licences</t>
  </si>
  <si>
    <t>Column P</t>
  </si>
  <si>
    <t>Q10c.1.1b</t>
  </si>
  <si>
    <t>ECO_2023_C</t>
  </si>
  <si>
    <t>yes, just for some procedures</t>
  </si>
  <si>
    <t>yes, for all procedures</t>
  </si>
  <si>
    <t xml:space="preserve">Obtaining mandatory pension insurance </t>
  </si>
  <si>
    <t xml:space="preserve">Publishing registration in Official Journal or equivalent </t>
  </si>
  <si>
    <t xml:space="preserve">Notifying the Tax Office (all taxes) </t>
  </si>
  <si>
    <t xml:space="preserve">Completing registration of domicile of business </t>
  </si>
  <si>
    <t xml:space="preserve">Getting approval of name by official agency </t>
  </si>
  <si>
    <t xml:space="preserve">Registering (notifying) with Commercial Court/Trade Register/Companies Agency/Craft Register or equivalent </t>
  </si>
  <si>
    <t>TUR : Türkiye</t>
  </si>
  <si>
    <r>
      <rPr>
        <b/>
        <sz val="9"/>
        <rFont val="Arial"/>
        <family val="2"/>
      </rPr>
      <t>Note</t>
    </r>
    <r>
      <rPr>
        <sz val="9"/>
        <rFont val="Arial"/>
        <family val="2"/>
      </rPr>
      <t xml:space="preserve">: These bodies should coincide with the ones you have mentioned above for each of the individual procedures. </t>
    </r>
  </si>
  <si>
    <r>
      <rPr>
        <b/>
        <sz val="9"/>
        <rFont val="Arial"/>
        <family val="2"/>
      </rPr>
      <t>Instructions</t>
    </r>
    <r>
      <rPr>
        <sz val="9"/>
        <rFont val="Arial"/>
        <family val="2"/>
      </rPr>
      <t>: Please provide the amount in your local currency and specify the currency name in the Comments column.</t>
    </r>
  </si>
  <si>
    <t>Columns for Vetting</t>
  </si>
  <si>
    <t>Section 10b.2 Number of bodies to be contacted, cost and time for starting a Limited Liability Company</t>
  </si>
  <si>
    <t>Section 10b.1a Other Required Procedures to start a Limited Liability Company</t>
  </si>
  <si>
    <r>
      <rPr>
        <b/>
        <sz val="9"/>
        <rFont val="Arial"/>
        <family val="2"/>
      </rPr>
      <t>Definition</t>
    </r>
    <r>
      <rPr>
        <sz val="9"/>
        <rFont val="Arial"/>
        <family val="2"/>
      </rPr>
      <t xml:space="preserve">: An Ultimate Beneficial Owner or UBO is the natural person (or people) that is the ultimate beneficiary when the company initiates a transaction. Depending on jurisdiction, the definition generally states that the UBO holds a minimum of 10-25% shares in the capital or voting rights.
</t>
    </r>
    <r>
      <rPr>
        <b/>
        <sz val="9"/>
        <rFont val="Arial"/>
        <family val="2"/>
      </rPr>
      <t>Instruction</t>
    </r>
    <r>
      <rPr>
        <sz val="9"/>
        <rFont val="Arial"/>
        <family val="2"/>
      </rPr>
      <t>: Please answer “Yes, in person”, “Yes, online”, or “Yes, done jointly with another listed procedure” only if the registration of the Ultimate Beneficial Owner is a separate procedure from registering the company in the Company Registry.</t>
    </r>
  </si>
  <si>
    <r>
      <rPr>
        <b/>
        <sz val="9"/>
        <rFont val="Arial"/>
        <family val="2"/>
      </rPr>
      <t>Instructions</t>
    </r>
    <r>
      <rPr>
        <sz val="9"/>
        <rFont val="Arial"/>
        <family val="2"/>
      </rPr>
      <t>:
If this procedure is required, please provide the name of the labour authority in your local language and in English in the comments section.
If the business needs to separately register with additional labour agencies, please provide this information in the “Other procedures” section below.</t>
    </r>
  </si>
  <si>
    <r>
      <t xml:space="preserve">If one or more public bodies in the </t>
    </r>
    <r>
      <rPr>
        <b/>
        <sz val="9"/>
        <rFont val="Arial"/>
        <family val="2"/>
      </rPr>
      <t>central/federal</t>
    </r>
    <r>
      <rPr>
        <sz val="9"/>
        <rFont val="Arial"/>
        <family val="2"/>
      </rPr>
      <t xml:space="preserve"> government keep such an inventory, is it available online for consultation? (Q10c.1.1b)</t>
    </r>
  </si>
  <si>
    <t>If you have answered Yes, please provide a link to this online inventory/inventories. (Q10c.1.1c)</t>
  </si>
  <si>
    <r>
      <t xml:space="preserve">If one or more public bodies in the </t>
    </r>
    <r>
      <rPr>
        <b/>
        <sz val="9"/>
        <rFont val="Arial"/>
        <family val="2"/>
      </rPr>
      <t>central/federal government</t>
    </r>
    <r>
      <rPr>
        <sz val="9"/>
        <rFont val="Arial"/>
        <family val="2"/>
      </rPr>
      <t xml:space="preserve"> keep such an inventory, is there a requirement to </t>
    </r>
    <r>
      <rPr>
        <b/>
        <sz val="9"/>
        <rFont val="Arial"/>
        <family val="2"/>
      </rPr>
      <t>regularly</t>
    </r>
    <r>
      <rPr>
        <sz val="9"/>
        <rFont val="Arial"/>
        <family val="2"/>
      </rPr>
      <t xml:space="preserve"> review it and assess whether such licences and permits are still required or should be removed? (Q10c.1.1d)</t>
    </r>
  </si>
  <si>
    <t>If such a requirement exist, please provide link(s) to the law or regulation that imposes this requirement (Q10c.1.1e)</t>
  </si>
  <si>
    <t>If such a requirement exist, please provide link(s) to the law or regulation that imposes this requirement (Q10c.1.2c)</t>
  </si>
  <si>
    <t>If you have selected an answer starting with “yes”, please provide a link to the law or regulation that imposes such a requirement. (Q10c.1.4c)</t>
  </si>
  <si>
    <t>If you have selected an answer starting with “yes”, please provide a link to the law or regulation that imposes such a requirement. (Q10c.1.3c)</t>
  </si>
  <si>
    <r>
      <t xml:space="preserve">For the purpose of this questionnaire:
</t>
    </r>
    <r>
      <rPr>
        <b/>
        <sz val="9"/>
        <rFont val="Arial"/>
        <family val="2"/>
      </rPr>
      <t>Central/federal</t>
    </r>
    <r>
      <rPr>
        <sz val="9"/>
        <rFont val="Arial"/>
        <family val="2"/>
      </rPr>
      <t xml:space="preserve"> bodies refers to: 
federal bodies in federal countries and 
National bodies in unitary states.
Bodies at </t>
    </r>
    <r>
      <rPr>
        <b/>
        <sz val="9"/>
        <rFont val="Arial"/>
        <family val="2"/>
      </rPr>
      <t xml:space="preserve">any other level of government </t>
    </r>
    <r>
      <rPr>
        <sz val="9"/>
        <rFont val="Arial"/>
        <family val="2"/>
      </rPr>
      <t xml:space="preserve">refers to:
governmental bodies at the state (for federal countries), region, provincial, county, and/or municipal level. </t>
    </r>
  </si>
  <si>
    <t>Are the following procedures required for an entrepreneur to start a personally owned enterprise as described at the start of Section 10a: (Q10a.1.1)</t>
  </si>
  <si>
    <r>
      <t xml:space="preserve">Are the following procedures required for an entrepreneur to start a </t>
    </r>
    <r>
      <rPr>
        <b/>
        <sz val="9"/>
        <rFont val="Arial"/>
        <family val="2"/>
      </rPr>
      <t>limited liability company</t>
    </r>
    <r>
      <rPr>
        <sz val="9"/>
        <rFont val="Arial"/>
        <family val="2"/>
      </rPr>
      <t xml:space="preserve"> as described at the start of Section 10b: (Q10b.1.1)</t>
    </r>
  </si>
  <si>
    <r>
      <rPr>
        <b/>
        <sz val="9"/>
        <rFont val="Arial"/>
        <family val="2"/>
      </rPr>
      <t>Instructions</t>
    </r>
    <r>
      <rPr>
        <sz val="9"/>
        <rFont val="Arial"/>
        <family val="2"/>
      </rPr>
      <t>: If the business needs to separately register with more than one tax authority, please provide this information in the Section10a.1.1a below.
If VAT registration is required, please choose the appropriate answer option among those that starts with ‘Yes’.
Please inform the name of the tax authority in your local language and in English in the Comments column</t>
    </r>
  </si>
  <si>
    <r>
      <rPr>
        <b/>
        <sz val="9"/>
        <rFont val="Arial"/>
        <family val="2"/>
      </rPr>
      <t>Instructions</t>
    </r>
    <r>
      <rPr>
        <sz val="9"/>
        <rFont val="Arial"/>
        <family val="2"/>
      </rPr>
      <t>: If the business needs to separately register with more than one tax authority, please provide this information in the Section10b.1.1a below.
If VAT registration is required, please choose the appropriate answer option among those that starts with ‘Yes’.
Please inform the name of the tax authority in your local language and in English in the Comments column</t>
    </r>
  </si>
  <si>
    <r>
      <t xml:space="preserve">Are public bodies at </t>
    </r>
    <r>
      <rPr>
        <b/>
        <sz val="9"/>
        <rFont val="Arial"/>
        <family val="2"/>
      </rPr>
      <t>central/federal</t>
    </r>
    <r>
      <rPr>
        <sz val="9"/>
        <rFont val="Arial"/>
        <family val="2"/>
      </rPr>
      <t xml:space="preserve"> level of government required to apply the ‘silence is consent’ principle for issuing permits and licences required by businesses? (Q10c.1.4)</t>
    </r>
  </si>
  <si>
    <t>the central government does not have this information</t>
  </si>
  <si>
    <t>yes, all or most licences</t>
  </si>
  <si>
    <t>Q10c.1.1d</t>
  </si>
  <si>
    <t>Federal level/ National (for non-federal states)</t>
  </si>
  <si>
    <t>yes (but can be done via one stop shop)</t>
  </si>
  <si>
    <t>yes, for most procedures</t>
  </si>
  <si>
    <r>
      <t>If the process that must be undertaken to start a limited liability company is regulated primarily or entirely</t>
    </r>
    <r>
      <rPr>
        <b/>
        <sz val="9"/>
        <rFont val="Arial"/>
        <family val="2"/>
      </rPr>
      <t xml:space="preserve"> at the state (federal countries only) or at sub-national level</t>
    </r>
    <r>
      <rPr>
        <sz val="9"/>
        <rFont val="Arial"/>
        <family val="2"/>
      </rPr>
      <t>, have there been efforts by the central administration to ensure consistency? (Q10b.05)</t>
    </r>
  </si>
  <si>
    <t>licenses and permits not issued at this level</t>
  </si>
  <si>
    <t>THE OECD PMR Questionnaire</t>
  </si>
  <si>
    <r>
      <t xml:space="preserve">Please skip Sections 10a and move directly to Section 10b </t>
    </r>
    <r>
      <rPr>
        <b/>
        <sz val="9"/>
        <color theme="1"/>
        <rFont val="Arial"/>
        <family val="2"/>
      </rPr>
      <t>if personally owned enterprises as described in this questionnaire</t>
    </r>
    <r>
      <rPr>
        <sz val="9"/>
        <color theme="1"/>
        <rFont val="Arial"/>
        <family val="2"/>
      </rPr>
      <t xml:space="preserve"> do not exist in your country.
</t>
    </r>
    <r>
      <rPr>
        <b/>
        <sz val="9"/>
        <color theme="1"/>
        <rFont val="Arial"/>
        <family val="2"/>
      </rPr>
      <t>Note</t>
    </r>
    <r>
      <rPr>
        <sz val="9"/>
        <color theme="1"/>
        <rFont val="Arial"/>
        <family val="2"/>
      </rPr>
      <t>: if in your country, personally owned enterprises exist as a legal form, but enjoy limited liability or cannot hire employees please answer No to this question and move to Section 10b.</t>
    </r>
  </si>
  <si>
    <t>Answered derived from past answers</t>
  </si>
  <si>
    <r>
      <t xml:space="preserve">Please consider all the administrative requirements imposed on the entrepreneur
</t>
    </r>
    <r>
      <rPr>
        <b/>
        <sz val="9"/>
        <rFont val="Arial"/>
        <family val="2"/>
      </rPr>
      <t xml:space="preserve">For unitary countries </t>
    </r>
    <r>
      <rPr>
        <sz val="9"/>
        <rFont val="Arial"/>
        <family val="2"/>
      </rPr>
      <t xml:space="preserve">
• if requirements do not differ at sub-national level, please answer this questionnaire at the national level;
• if requirements differ at sub-national level (e.g. across regions or municipalities), please provide information regarding the administrative requirements of starting a business in the city with the highest total GDP in the country (not GDP per capita). 
</t>
    </r>
    <r>
      <rPr>
        <b/>
        <sz val="9"/>
        <rFont val="Arial"/>
        <family val="2"/>
      </rPr>
      <t>For federal countries</t>
    </r>
    <r>
      <rPr>
        <sz val="9"/>
        <rFont val="Arial"/>
        <family val="2"/>
      </rPr>
      <t>, 
• if requirements differ between states, please provide information regarding the administrative requirements of starting a business in the state shown in this list - insert here the link for the list of states);
• if requirements within the representative state differ at sub-national level (e.g. across regions or municipalities), please provide information regarding the administrative requirements for starting a business in the city with the highest total GDP in the representative state (not GDP per capita).
If you selected ‘Other’, please explain clearly the rationale (e.g. it could be a combination of the other answer options) in the Comments column.</t>
    </r>
  </si>
  <si>
    <r>
      <rPr>
        <b/>
        <sz val="9"/>
        <color theme="1"/>
        <rFont val="Arial"/>
        <family val="2"/>
      </rPr>
      <t>Instructions</t>
    </r>
    <r>
      <rPr>
        <sz val="9"/>
        <color theme="1"/>
        <rFont val="Arial"/>
        <family val="2"/>
      </rPr>
      <t>:
Please provide the GDP per capita in local currency units for the latest available year.
Please also provide the year to which the data refers, the name of the local currency and the source of this data in the Comments column.</t>
    </r>
  </si>
  <si>
    <r>
      <rPr>
        <b/>
        <sz val="9"/>
        <rFont val="Arial"/>
        <family val="2"/>
      </rPr>
      <t>Definition</t>
    </r>
    <r>
      <rPr>
        <sz val="9"/>
        <rFont val="Arial"/>
        <family val="2"/>
      </rPr>
      <t xml:space="preserve">: Stamp duty is the tax governments place on the issuance of legal documents.
</t>
    </r>
    <r>
      <rPr>
        <b/>
        <sz val="9"/>
        <rFont val="Arial"/>
        <family val="2"/>
      </rPr>
      <t>Instructions</t>
    </r>
    <r>
      <rPr>
        <sz val="9"/>
        <rFont val="Arial"/>
        <family val="2"/>
      </rPr>
      <t>: Please answer “Yes, in person” or “Yes, online”, only if the payment is not part of another listed procedure. 
For instance, if the payment is part of the fee for issuing the operation license, it should not be considered as a separate procedure.
For instance, if a bill to pay tax or stamp duty has to be paid separately after registration with the Company Registry or a tax authority, it should be considered a separate procedure.</t>
    </r>
  </si>
  <si>
    <r>
      <t xml:space="preserve">Please consider all the administrative requirements imposed on the entrepreneur 
</t>
    </r>
    <r>
      <rPr>
        <b/>
        <sz val="9"/>
        <rFont val="Arial"/>
        <family val="2"/>
      </rPr>
      <t xml:space="preserve">For unitary countries </t>
    </r>
    <r>
      <rPr>
        <sz val="9"/>
        <rFont val="Arial"/>
        <family val="2"/>
      </rPr>
      <t xml:space="preserve">
• if requirements do not differ at sub-national level, please answer this questionnaire at the national level;
• if requirements differ at sub-national level (e.g. across regions or municipalities), please provide information regarding the administrative requirements of starting a business in the city with the highest total GDP in the country (not GDP per capita). 
</t>
    </r>
    <r>
      <rPr>
        <b/>
        <sz val="9"/>
        <rFont val="Arial"/>
        <family val="2"/>
      </rPr>
      <t>For federal countries</t>
    </r>
    <r>
      <rPr>
        <sz val="9"/>
        <rFont val="Arial"/>
        <family val="2"/>
      </rPr>
      <t>, 
• if requirements differ between states, please provide information regarding the administrative requirements of starting a business in the state shown in this list - insert here the link for the list of states);
• if requirements within the representative state differ at sub-national level (e.g. across regions or municipalities), please provide information regarding the administrative requirements for starting a business in the city with the highest total GDP in the representative state (not GDP per capita).
If you selected ‘Other’, please explain clearly the rationale (e.g. it could be a combination of the other answer options) in the Comments column.</t>
    </r>
  </si>
  <si>
    <r>
      <rPr>
        <b/>
        <sz val="9"/>
        <color rgb="FFFF0000"/>
        <rFont val="Arial"/>
        <family val="2"/>
      </rPr>
      <t>Note</t>
    </r>
    <r>
      <rPr>
        <sz val="9"/>
        <color rgb="FFFF0000"/>
        <rFont val="Arial"/>
        <family val="2"/>
      </rPr>
      <t>: It is important for OECD to know the body that answered the questionnaire for future references -
Please note that OECD is often asked by individual countries who answered the questionnaire for their country</t>
    </r>
  </si>
  <si>
    <r>
      <rPr>
        <b/>
        <sz val="9"/>
        <color rgb="FFFF0000"/>
        <rFont val="Arial"/>
        <family val="2"/>
      </rPr>
      <t>Note</t>
    </r>
    <r>
      <rPr>
        <sz val="9"/>
        <color rgb="FFFF0000"/>
        <rFont val="Arial"/>
        <family val="2"/>
      </rPr>
      <t>: It is important for OECD to have the contact of the respondent in case of need and because OECD is often asked by individual countries who answered the questionnaire for their country</t>
    </r>
  </si>
  <si>
    <t>Please provide us the name of the body/institution answering this question in the original language and provide a link to its webpage. (Q10a.01)</t>
  </si>
  <si>
    <t>Please also indicate the e-mail address of the specific person answering this section. (Q10a.02)</t>
  </si>
  <si>
    <t>Please also indicate the e-mail address of the specific person answering this section. (Q10b.02)</t>
  </si>
  <si>
    <t>Please also indicate the e-mail address of the specific person answering this section. (Q10c.02)</t>
  </si>
  <si>
    <t>Please provide us the name of the body/institution answering this question in the original language and provide a link to its webpage. (Q10b.01)</t>
  </si>
  <si>
    <t>Please provide us the name of the body/institution answering this question in the original language and provide a link to its webpage. (Q10c.01)</t>
  </si>
  <si>
    <t>If possible, please provide the application form used to start or register a limted liability company. (Q10b.06)</t>
  </si>
  <si>
    <t>What is the GDP per capita of your country (in local currency units)? (Q10b.07)</t>
  </si>
  <si>
    <t>If possible, please provide the application form used to start or register a personally owned enterprise. (Q10a.07)</t>
  </si>
  <si>
    <t>If you have answered Yes, please provide a reference to laws/regulations/programmes that have been introduced to ensure consistency. (Q10a.06a)</t>
  </si>
  <si>
    <t>If you have answered Yes, please provide a reference to laws/regulations/programmes that have been introduced to ensure consistency. (Q10b.05a)</t>
  </si>
  <si>
    <t>If such a requirement exist, please provide link(s) to the law or regulation that imposes this requirement (Q10c.1.5a)</t>
  </si>
  <si>
    <r>
      <rPr>
        <b/>
        <sz val="9"/>
        <rFont val="Arial"/>
        <family val="2"/>
      </rPr>
      <t>Instructions</t>
    </r>
    <r>
      <rPr>
        <sz val="9"/>
        <rFont val="Arial"/>
        <family val="2"/>
      </rPr>
      <t xml:space="preserve">:
This question pertains to procedures in which you have indicated is required to start a business in Q10a1.1 and Q10a1.1a.
Please select </t>
    </r>
    <r>
      <rPr>
        <i/>
        <sz val="9"/>
        <rFont val="Arial"/>
        <family val="2"/>
      </rPr>
      <t>yes for all procedures</t>
    </r>
    <r>
      <rPr>
        <sz val="9"/>
        <rFont val="Arial"/>
        <family val="2"/>
      </rPr>
      <t xml:space="preserve"> if the webpage contains information on all the required procedures.
Please select </t>
    </r>
    <r>
      <rPr>
        <i/>
        <sz val="9"/>
        <rFont val="Arial"/>
        <family val="2"/>
      </rPr>
      <t>yes for most procedures</t>
    </r>
    <r>
      <rPr>
        <sz val="9"/>
        <rFont val="Arial"/>
        <family val="2"/>
      </rPr>
      <t xml:space="preserve"> if the webpage contains information on at least 70% of all the required procedures.
Please select </t>
    </r>
    <r>
      <rPr>
        <i/>
        <sz val="9"/>
        <rFont val="Arial"/>
        <family val="2"/>
      </rPr>
      <t>yes for some procedures</t>
    </r>
    <r>
      <rPr>
        <sz val="9"/>
        <rFont val="Arial"/>
        <family val="2"/>
      </rPr>
      <t xml:space="preserve"> if the webpage contains information on at least 50% of all the required procedures.</t>
    </r>
  </si>
  <si>
    <r>
      <rPr>
        <b/>
        <sz val="9"/>
        <rFont val="Arial"/>
        <family val="2"/>
      </rPr>
      <t>Instructions</t>
    </r>
    <r>
      <rPr>
        <sz val="9"/>
        <rFont val="Arial"/>
        <family val="2"/>
      </rPr>
      <t xml:space="preserve">:
This question pertains to procedures in which you have indicated is required to start a business in Q10b1.1 and Q10b1.1a.
Please select </t>
    </r>
    <r>
      <rPr>
        <i/>
        <sz val="9"/>
        <rFont val="Arial"/>
        <family val="2"/>
      </rPr>
      <t>yes for all procedures</t>
    </r>
    <r>
      <rPr>
        <sz val="9"/>
        <rFont val="Arial"/>
        <family val="2"/>
      </rPr>
      <t xml:space="preserve"> if the webpage contains information on all the required procedures.
Please select </t>
    </r>
    <r>
      <rPr>
        <i/>
        <sz val="9"/>
        <rFont val="Arial"/>
        <family val="2"/>
      </rPr>
      <t>yes for most procedures</t>
    </r>
    <r>
      <rPr>
        <sz val="9"/>
        <rFont val="Arial"/>
        <family val="2"/>
      </rPr>
      <t xml:space="preserve"> if the webpage contains information on at least 70% of all the required procedures.
Please select </t>
    </r>
    <r>
      <rPr>
        <i/>
        <sz val="9"/>
        <rFont val="Arial"/>
        <family val="2"/>
      </rPr>
      <t>yes for some procedures</t>
    </r>
    <r>
      <rPr>
        <sz val="9"/>
        <rFont val="Arial"/>
        <family val="2"/>
      </rPr>
      <t xml:space="preserve"> if the webpage contains information on at least 50% of all the required procedures.</t>
    </r>
  </si>
  <si>
    <t>Do the laws or regulations concerning the process to start a limited liability company indicate the maximum time within which the procedure(s) required to start a company must be completed by the relevant public bodies? (Q10b.2.5)</t>
  </si>
  <si>
    <r>
      <rPr>
        <b/>
        <sz val="9"/>
        <rFont val="Arial"/>
        <family val="2"/>
      </rPr>
      <t>Definition</t>
    </r>
    <r>
      <rPr>
        <sz val="9"/>
        <rFont val="Arial"/>
        <family val="2"/>
      </rPr>
      <t xml:space="preserve">:
Risk should be understood here as the combination of the likelihood of an adverse event (hazard, harm) occurring, and of the potential magnitude of the damage caused (itself combining number of people affected, and severity of the damage for each). 
Risk-proportionality refers to the fact that the licensing regime requires public bodies to consider and differentiate the length and complexity of the licensing procedure according to the level of risk associated with the economic activity the license or permit is linked to. 
</t>
    </r>
    <r>
      <rPr>
        <b/>
        <sz val="9"/>
        <rFont val="Arial"/>
        <family val="2"/>
      </rPr>
      <t>Note</t>
    </r>
    <r>
      <rPr>
        <sz val="9"/>
        <rFont val="Arial"/>
        <family val="2"/>
      </rPr>
      <t xml:space="preserve">: This question refers only to requirements imposed on new licences and permits that are being introduced.
</t>
    </r>
    <r>
      <rPr>
        <b/>
        <sz val="9"/>
        <rFont val="Arial"/>
        <family val="2"/>
      </rPr>
      <t xml:space="preserve">Instructions: 
</t>
    </r>
    <r>
      <rPr>
        <sz val="9"/>
        <rFont val="Arial"/>
        <family val="2"/>
      </rPr>
      <t xml:space="preserve">As an approximate guide, please select </t>
    </r>
    <r>
      <rPr>
        <i/>
        <sz val="9"/>
        <rFont val="Arial"/>
        <family val="2"/>
      </rPr>
      <t>yes, all or most licences</t>
    </r>
    <r>
      <rPr>
        <sz val="9"/>
        <rFont val="Arial"/>
        <family val="2"/>
      </rPr>
      <t xml:space="preserve"> if at least 70% of new licences and permits have been classified based on the inherent risk of the economic activity in which the licence or permit is being issues for.
As an approximate guide, please select </t>
    </r>
    <r>
      <rPr>
        <i/>
        <sz val="9"/>
        <rFont val="Arial"/>
        <family val="2"/>
      </rPr>
      <t>yes, for some licences</t>
    </r>
    <r>
      <rPr>
        <sz val="9"/>
        <rFont val="Arial"/>
        <family val="2"/>
      </rPr>
      <t xml:space="preserve"> if at least 50% of new licences and permits have been classified based on the inherent risk of the economic activity in which the licence or permit is being issues for.
Please select </t>
    </r>
    <r>
      <rPr>
        <i/>
        <sz val="9"/>
        <rFont val="Arial"/>
        <family val="2"/>
      </rPr>
      <t>licenses and permits not issued at this leve</t>
    </r>
    <r>
      <rPr>
        <sz val="9"/>
        <rFont val="Arial"/>
        <family val="2"/>
      </rPr>
      <t xml:space="preserve">l if the issuance of licences and permits is not the responsibility of level of government being asked.
Please select </t>
    </r>
    <r>
      <rPr>
        <i/>
        <sz val="9"/>
        <rFont val="Arial"/>
        <family val="2"/>
      </rPr>
      <t>licences and permits not required</t>
    </r>
    <r>
      <rPr>
        <sz val="9"/>
        <rFont val="Arial"/>
        <family val="2"/>
      </rPr>
      <t xml:space="preserve"> only if no licences and permits are required by businesses in all economic sectors.
If you have answered </t>
    </r>
    <r>
      <rPr>
        <i/>
        <sz val="9"/>
        <rFont val="Arial"/>
        <family val="2"/>
      </rPr>
      <t>yes, for some licences</t>
    </r>
    <r>
      <rPr>
        <sz val="9"/>
        <rFont val="Arial"/>
        <family val="2"/>
      </rPr>
      <t>, please provide further details in the comments section.</t>
    </r>
  </si>
  <si>
    <r>
      <rPr>
        <b/>
        <sz val="9"/>
        <rFont val="Arial"/>
        <family val="2"/>
      </rPr>
      <t>Instructions</t>
    </r>
    <r>
      <rPr>
        <sz val="9"/>
        <rFont val="Arial"/>
        <family val="2"/>
      </rPr>
      <t>:
The answer y</t>
    </r>
    <r>
      <rPr>
        <i/>
        <sz val="9"/>
        <rFont val="Arial"/>
        <family val="2"/>
      </rPr>
      <t>es, all or most licences</t>
    </r>
    <r>
      <rPr>
        <sz val="9"/>
        <rFont val="Arial"/>
        <family val="2"/>
      </rPr>
      <t xml:space="preserve"> should be selected if silence is consent is the general rule that automatically applies to all licences and permits, apart from a few justified exceptions, such as licences and permits related to critically high-risk activities.
As an approximate guide, please select </t>
    </r>
    <r>
      <rPr>
        <i/>
        <sz val="9"/>
        <rFont val="Arial"/>
        <family val="2"/>
      </rPr>
      <t>yes, all or most licences</t>
    </r>
    <r>
      <rPr>
        <sz val="9"/>
        <rFont val="Arial"/>
        <family val="2"/>
      </rPr>
      <t xml:space="preserve"> if at least 70% of licences and permits are subject to ‘silence is consent’ (apart from licences meant for critically high-risk activities).
As an approximate guide, please select </t>
    </r>
    <r>
      <rPr>
        <i/>
        <sz val="9"/>
        <rFont val="Arial"/>
        <family val="2"/>
      </rPr>
      <t>yes, for some licences</t>
    </r>
    <r>
      <rPr>
        <sz val="9"/>
        <rFont val="Arial"/>
        <family val="2"/>
      </rPr>
      <t xml:space="preserve"> if at least 50% of licences and permits are subject to ‘silence is consent’ (apart from licences meant for critically high-risk activities).
Please select </t>
    </r>
    <r>
      <rPr>
        <i/>
        <sz val="9"/>
        <rFont val="Arial"/>
        <family val="2"/>
      </rPr>
      <t>licenses and permits not issued at this level</t>
    </r>
    <r>
      <rPr>
        <sz val="9"/>
        <rFont val="Arial"/>
        <family val="2"/>
      </rPr>
      <t xml:space="preserve"> if the issuance of licences and permits is not the responsibility of level of government being asked.
Please select </t>
    </r>
    <r>
      <rPr>
        <i/>
        <sz val="9"/>
        <rFont val="Arial"/>
        <family val="2"/>
      </rPr>
      <t>licences and permits not required only</t>
    </r>
    <r>
      <rPr>
        <sz val="9"/>
        <rFont val="Arial"/>
        <family val="2"/>
      </rPr>
      <t xml:space="preserve"> if no licences and permits are required by businesses in all economic sectors.
If you have answered y</t>
    </r>
    <r>
      <rPr>
        <i/>
        <sz val="9"/>
        <rFont val="Arial"/>
        <family val="2"/>
      </rPr>
      <t>es, for some licences</t>
    </r>
    <r>
      <rPr>
        <sz val="9"/>
        <rFont val="Arial"/>
        <family val="2"/>
      </rPr>
      <t>, please provide further details on the applications of this principle in your jurisdiction in the Comments column.</t>
    </r>
  </si>
  <si>
    <t>Answers from previous update</t>
  </si>
  <si>
    <t>New value proposed by country</t>
  </si>
  <si>
    <r>
      <rPr>
        <b/>
        <u/>
        <sz val="10"/>
        <rFont val="Arial"/>
        <family val="2"/>
      </rPr>
      <t>Final value</t>
    </r>
    <r>
      <rPr>
        <b/>
        <sz val="10"/>
        <rFont val="Arial"/>
        <family val="2"/>
      </rPr>
      <t xml:space="preserve"> proposed by OECD</t>
    </r>
  </si>
  <si>
    <r>
      <t xml:space="preserve">For this section, please consider the procedures required to start a personally owned enterprise with the following characteristics:
a. The enterprise has </t>
    </r>
    <r>
      <rPr>
        <b/>
        <sz val="9"/>
        <rFont val="Arial"/>
        <family val="2"/>
      </rPr>
      <t>no limit to personal liability</t>
    </r>
    <r>
      <rPr>
        <sz val="9"/>
        <rFont val="Arial"/>
        <family val="2"/>
      </rPr>
      <t xml:space="preserve">. 
b. The enterprise is exempt from industry-specific requirements.
c. The enterprise does not export.
d. </t>
    </r>
    <r>
      <rPr>
        <b/>
        <sz val="9"/>
        <rFont val="Arial"/>
        <family val="2"/>
      </rPr>
      <t>The enterprise has employees (up to 9</t>
    </r>
    <r>
      <rPr>
        <sz val="9"/>
        <rFont val="Arial"/>
        <family val="2"/>
      </rPr>
      <t xml:space="preserve">), as we do not want to capture additional requirements for firms that have a large workforce.
e. The enterprise does not qualify for investment incentives. 
f. The enterprise does not trade in goods subject to excise tax (e.g. alcohol, tobacco, petrol).
</t>
    </r>
    <r>
      <rPr>
        <b/>
        <sz val="9"/>
        <rFont val="Arial"/>
        <family val="2"/>
      </rPr>
      <t>Definition</t>
    </r>
    <r>
      <rPr>
        <sz val="9"/>
        <rFont val="Arial"/>
        <family val="2"/>
      </rPr>
      <t xml:space="preserve">: A </t>
    </r>
    <r>
      <rPr>
        <b/>
        <sz val="9"/>
        <rFont val="Arial"/>
        <family val="2"/>
      </rPr>
      <t>personally owned enterprise</t>
    </r>
    <r>
      <rPr>
        <sz val="9"/>
        <rFont val="Arial"/>
        <family val="2"/>
      </rPr>
      <t xml:space="preserve"> is a type of business entity that is owned and run by one natural person and in which there is no legal distinction between the owner and the business (i.e. the business entity has no separate legal personality). The owner receives all profits (subject to taxation specific to the business) and has unlimited responsibility for all losses and debts. Hence, there is no limit to liability.
</t>
    </r>
    <r>
      <rPr>
        <sz val="9"/>
        <color rgb="FFFF0000"/>
        <rFont val="Arial"/>
        <family val="2"/>
      </rPr>
      <t>If there is more than one type of Personally Owned Enterprise in your country that meets the characteristics we have outlined in Section 10a, please provide information related to the regulatory environment of the type of Personally Owned Enterprise that is the most common type in the country.</t>
    </r>
    <r>
      <rPr>
        <sz val="9"/>
        <rFont val="Arial"/>
        <family val="2"/>
      </rPr>
      <t xml:space="preserve">
</t>
    </r>
    <r>
      <rPr>
        <b/>
        <sz val="9"/>
        <rFont val="Arial"/>
        <family val="2"/>
      </rPr>
      <t>Please read the word file with instructions provided in cell I4</t>
    </r>
  </si>
  <si>
    <r>
      <rPr>
        <b/>
        <sz val="9"/>
        <rFont val="Arial"/>
        <family val="2"/>
      </rPr>
      <t>For this section, please consider the procedures required to start a limited liability company with the following characteristics:</t>
    </r>
    <r>
      <rPr>
        <sz val="9"/>
        <rFont val="Arial"/>
        <family val="2"/>
      </rPr>
      <t xml:space="preserve">
a. The company will have a turnover of approximately 150% GDP per capita (in your country) at the end of the first year of operation;
b. It is not quoted on the stock market, as this questionnaire does not want to capture the additional requirements that may be needed by a company to be quoted;
c. It is exempt from industry-specific requirements;
d. It does not export; 
e. It does not qualify for investment incentives; 
f. It does not trade in goods that are subject to excise tax (e.g. alcohol, tobacco, petrol);
</t>
    </r>
    <r>
      <rPr>
        <b/>
        <sz val="9"/>
        <rFont val="Arial"/>
        <family val="2"/>
      </rPr>
      <t>g. It has employees (up to 9 employees)</t>
    </r>
    <r>
      <rPr>
        <sz val="9"/>
        <rFont val="Arial"/>
        <family val="2"/>
      </rPr>
      <t xml:space="preserve">, as we do not want to capture additional requirements for firms that have a large workforce.
</t>
    </r>
    <r>
      <rPr>
        <b/>
        <sz val="9"/>
        <rFont val="Arial"/>
        <family val="2"/>
      </rPr>
      <t>Definition: A limited liability company</t>
    </r>
    <r>
      <rPr>
        <sz val="9"/>
        <rFont val="Arial"/>
        <family val="2"/>
      </rPr>
      <t xml:space="preserve"> is an entity with a separate legal personality. This means that the organization can do business and enter into contracts in its own name. The company is owned by shareholders who invest their capital in it and the shareholders decide on how the company is run and who manages it. Here we refer to a company:
-- where all shareholders have limited liability, and
--      that is not quoted on the stock market.
</t>
    </r>
    <r>
      <rPr>
        <sz val="9"/>
        <color rgb="FFFF0000"/>
        <rFont val="Arial"/>
        <family val="2"/>
      </rPr>
      <t xml:space="preserve">If there is more than one type of </t>
    </r>
    <r>
      <rPr>
        <b/>
        <sz val="9"/>
        <color rgb="FFFF0000"/>
        <rFont val="Arial"/>
        <family val="2"/>
      </rPr>
      <t>Limited Liability Company</t>
    </r>
    <r>
      <rPr>
        <sz val="9"/>
        <color rgb="FFFF0000"/>
        <rFont val="Arial"/>
        <family val="2"/>
      </rPr>
      <t xml:space="preserve"> in your country that meets the characteristics we have outlined in Section 10b, please provide information related to the regulatory requirements on the type of </t>
    </r>
    <r>
      <rPr>
        <b/>
        <sz val="9"/>
        <color rgb="FFFF0000"/>
        <rFont val="Arial"/>
        <family val="2"/>
      </rPr>
      <t>Limited Liability Company</t>
    </r>
    <r>
      <rPr>
        <sz val="9"/>
        <color rgb="FFFF0000"/>
        <rFont val="Arial"/>
        <family val="2"/>
      </rPr>
      <t xml:space="preserve"> that is the most common in the country.
</t>
    </r>
    <r>
      <rPr>
        <b/>
        <sz val="9"/>
        <rFont val="Arial"/>
        <family val="2"/>
      </rPr>
      <t>Please read the word file with instructions provided in cell I4</t>
    </r>
  </si>
  <si>
    <t xml:space="preserve">
Instructions: 
Please refer to the word document enclosed in cell I4, which provides explanation of how to best select the answer to these questions</t>
  </si>
  <si>
    <t>Answer in Column N derived from past answers</t>
  </si>
  <si>
    <t>Answer in Column N derived from combination of past answers after changes</t>
  </si>
  <si>
    <t>We have changed the answer options for this question. You MUST revalidate the answer (in Column N) and choose one of the new answer options in Column P.</t>
  </si>
  <si>
    <r>
      <rPr>
        <b/>
        <sz val="9"/>
        <rFont val="Arial"/>
        <family val="2"/>
      </rPr>
      <t>Note</t>
    </r>
    <r>
      <rPr>
        <sz val="9"/>
        <rFont val="Arial"/>
        <family val="2"/>
      </rPr>
      <t>: The answer options have changed. Please kindly review the answer in Column N and if necessary, change your answer in Column P</t>
    </r>
  </si>
  <si>
    <t>New question introduced in 2023 - Please answer in Column P, ONLY if there has been a change in the regulation between the year of the previous update and 2023.</t>
  </si>
  <si>
    <t>New question introduced in 2023 - Please answer in Column P, ONLY if there has been a change in this between the year of the previous update and 2023.</t>
  </si>
  <si>
    <t>Alternative answer provided by Country</t>
  </si>
  <si>
    <t>Column R</t>
  </si>
  <si>
    <t>Column T</t>
  </si>
  <si>
    <t>Column AB</t>
  </si>
  <si>
    <t>Column AD</t>
  </si>
  <si>
    <t>Column AG</t>
  </si>
  <si>
    <t>Column AI</t>
  </si>
  <si>
    <t>Column AL</t>
  </si>
  <si>
    <t>Column AN</t>
  </si>
  <si>
    <t>Reason for proposing a revised value/Comments</t>
  </si>
  <si>
    <t xml:space="preserve">Reason for proposing a revised value/Comments </t>
  </si>
  <si>
    <t>Section 10a.1 Required Procedures to start a Personally Owned Enterprise</t>
  </si>
  <si>
    <r>
      <rPr>
        <b/>
        <sz val="9"/>
        <rFont val="Arial"/>
        <family val="2"/>
      </rPr>
      <t>Instructions</t>
    </r>
    <r>
      <rPr>
        <sz val="9"/>
        <rFont val="Arial"/>
        <family val="2"/>
      </rPr>
      <t>: In some jurisdictions shareholders are required to deposit a minimum capital amount in a bank account before the company commences operation. This capital may have to be kept in the account for the whole duration of the company or only for a given period of time. If such requirement exist, please indicate the amount that must be deposited in local currency. If such a requirement does NOT exist, please indicate 0 or leave the answer empty.</t>
    </r>
  </si>
  <si>
    <r>
      <rPr>
        <b/>
        <sz val="9"/>
        <rFont val="Arial"/>
        <family val="2"/>
      </rPr>
      <t>Definition</t>
    </r>
    <r>
      <rPr>
        <sz val="9"/>
        <rFont val="Arial"/>
        <family val="2"/>
      </rPr>
      <t>: The minimum capital required is the legal minimum amount of deposited share capital for the company to commence operations.
A requirement exists if documents such bank deposits confirming the minimum required capital has been deposited in a bank account of the company name need to be shared with public authorities during or after registration/incorporation of the business.
If there is no such requirement, please select “No”</t>
    </r>
  </si>
  <si>
    <r>
      <rPr>
        <b/>
        <sz val="9"/>
        <rFont val="Arial"/>
        <family val="2"/>
      </rPr>
      <t>Instructions</t>
    </r>
    <r>
      <rPr>
        <sz val="9"/>
        <rFont val="Arial"/>
        <family val="2"/>
      </rPr>
      <t xml:space="preserve">:
This question pertains to procedures in which you have indicated is required to start a business in Q10a1.1 and Q10a1.1a.
This question refers only to the time (e.g. number of working days) that must be respected by the public bodies and not indicative timelines.
Please do not consider interactions with lawyers and notaries as required procedure(s) unless notary services are provided by public bodies.
Please select </t>
    </r>
    <r>
      <rPr>
        <i/>
        <sz val="9"/>
        <rFont val="Arial"/>
        <family val="2"/>
      </rPr>
      <t>yes for all procedures</t>
    </r>
    <r>
      <rPr>
        <sz val="9"/>
        <rFont val="Arial"/>
        <family val="2"/>
      </rPr>
      <t xml:space="preserve"> if the laws and regulations specify the maximum time for all the required procedures.
Please select </t>
    </r>
    <r>
      <rPr>
        <i/>
        <sz val="9"/>
        <rFont val="Arial"/>
        <family val="2"/>
      </rPr>
      <t>yes for most procedures</t>
    </r>
    <r>
      <rPr>
        <sz val="9"/>
        <rFont val="Arial"/>
        <family val="2"/>
      </rPr>
      <t xml:space="preserve"> if the laws and regulations specify the maximum time for least 70% of all the required procedures.
Please select </t>
    </r>
    <r>
      <rPr>
        <i/>
        <sz val="9"/>
        <rFont val="Arial"/>
        <family val="2"/>
      </rPr>
      <t>yes for some procedures</t>
    </r>
    <r>
      <rPr>
        <sz val="9"/>
        <rFont val="Arial"/>
        <family val="2"/>
      </rPr>
      <t xml:space="preserve"> if the laws and regulations specify the maximum time for at least 50% of all the required procedures.</t>
    </r>
  </si>
  <si>
    <r>
      <rPr>
        <b/>
        <sz val="9"/>
        <rFont val="Arial"/>
        <family val="2"/>
      </rPr>
      <t>Instructions</t>
    </r>
    <r>
      <rPr>
        <sz val="9"/>
        <rFont val="Arial"/>
        <family val="2"/>
      </rPr>
      <t xml:space="preserve">: 
This question pertains to procedures in which you have indicated is required to start a business in Q10b1.1 and Q10b1.1a.
This question refers only to the time (e.g. number of working days) that must be respected by the public bodies and not indicative timelines.
Please do not consider interactions with lawyers and notaries as required procedure(s) unless notary services are provided by public bodies.
Please select </t>
    </r>
    <r>
      <rPr>
        <i/>
        <sz val="9"/>
        <rFont val="Arial"/>
        <family val="2"/>
      </rPr>
      <t>yes for all procedures</t>
    </r>
    <r>
      <rPr>
        <sz val="9"/>
        <rFont val="Arial"/>
        <family val="2"/>
      </rPr>
      <t xml:space="preserve"> if the laws and regulations specify the maximum time for all the required procedures.
Please select </t>
    </r>
    <r>
      <rPr>
        <i/>
        <sz val="9"/>
        <rFont val="Arial"/>
        <family val="2"/>
      </rPr>
      <t>yes for most procedures</t>
    </r>
    <r>
      <rPr>
        <sz val="9"/>
        <rFont val="Arial"/>
        <family val="2"/>
      </rPr>
      <t xml:space="preserve"> if the laws and regulations specify the maximum time for least 70% of all the required procedures.
Please select </t>
    </r>
    <r>
      <rPr>
        <i/>
        <sz val="9"/>
        <rFont val="Arial"/>
        <family val="2"/>
      </rPr>
      <t>yes for some procedures</t>
    </r>
    <r>
      <rPr>
        <sz val="9"/>
        <rFont val="Arial"/>
        <family val="2"/>
      </rPr>
      <t xml:space="preserve"> if the laws and regulations specify the maximum time for at least 50% of all the required procedures.</t>
    </r>
  </si>
  <si>
    <r>
      <rPr>
        <b/>
        <sz val="9"/>
        <rFont val="Arial"/>
        <family val="2"/>
      </rPr>
      <t>Definition</t>
    </r>
    <r>
      <rPr>
        <sz val="9"/>
        <rFont val="Arial"/>
        <family val="2"/>
      </rPr>
      <t xml:space="preserve">: The Once-Only Principle refers to the right of citizens and businesses to provide information and data to public bodies only once. This principle requires public bodies to establish the governance, standards, and infrastructure to share and re-use this data, while respecting data protection, privacy, and other relevant regulations.
</t>
    </r>
    <r>
      <rPr>
        <b/>
        <sz val="9"/>
        <rFont val="Arial"/>
        <family val="2"/>
      </rPr>
      <t>Instructions</t>
    </r>
    <r>
      <rPr>
        <sz val="9"/>
        <rFont val="Arial"/>
        <family val="2"/>
      </rPr>
      <t>: For the purposes of this questionnaire, the OECD is interested in the application of this principle to businesses.
As an approximate guide, please select ‘yes, for all or most bodies’ such a requirement exists and if at least 50% of central (or state-level for federal countries) public bodies are required to adhere to the Once-Only Principle.
Please select ‘yes, for some bodies’ if such a requirement exists but less than 50% of central (or state-level for federal countries) public bodies are required to adhere to the Once-Only Principle.
If you have selected an answer starting with ‘yes’, please provide the law/regulation that requires adherence to the Once-Only Principle.</t>
    </r>
  </si>
  <si>
    <t>Please answer with ‘not applicable’ if the process that must be undertaken to start a limited liability company is regulated primarily or entirely at the national/federal level.</t>
  </si>
  <si>
    <r>
      <rPr>
        <b/>
        <sz val="9"/>
        <rFont val="Arial"/>
        <family val="2"/>
      </rPr>
      <t>Definition</t>
    </r>
    <r>
      <rPr>
        <sz val="9"/>
        <rFont val="Arial"/>
        <family val="2"/>
      </rPr>
      <t>: A private association of businesses is a body promoting and protecting the interests of its members.
In some jurisdictions, they may be called a chamber of commerce.</t>
    </r>
  </si>
  <si>
    <r>
      <rPr>
        <b/>
        <sz val="9"/>
        <rFont val="Arial"/>
        <family val="2"/>
      </rPr>
      <t>Instructions</t>
    </r>
    <r>
      <rPr>
        <sz val="9"/>
        <rFont val="Arial"/>
        <family val="2"/>
      </rPr>
      <t>: Even if this activity is required annually, please select an answer starting with "Yes"</t>
    </r>
  </si>
  <si>
    <r>
      <rPr>
        <b/>
        <sz val="9"/>
        <rFont val="Arial"/>
        <family val="2"/>
      </rPr>
      <t>Instructions</t>
    </r>
    <r>
      <rPr>
        <sz val="9"/>
        <rFont val="Arial"/>
        <family val="2"/>
      </rPr>
      <t xml:space="preserve">: Please answer if the entrepreneur is required to register the employees with either a public or a private provider of general healthcare. General healthcare is for illnesses and accidents that are not work-related, hence it is different from Register the employees of the business in an insurance scheme for work-related accidents and occupational diseases
</t>
    </r>
    <r>
      <rPr>
        <b/>
        <sz val="9"/>
        <rFont val="Arial"/>
        <family val="2"/>
      </rPr>
      <t>Note</t>
    </r>
    <r>
      <rPr>
        <sz val="9"/>
        <rFont val="Arial"/>
        <family val="2"/>
      </rPr>
      <t>: if any citizen of a country is registered with the public healthcare system, one should consider that it is not the responsibility of the entrepreneur to do so, and answer "No" here. Please remember not to consider the case of employees that are foreign nationals.</t>
    </r>
  </si>
  <si>
    <r>
      <rPr>
        <b/>
        <sz val="9"/>
        <rFont val="Arial"/>
        <family val="2"/>
      </rPr>
      <t>Definition</t>
    </r>
    <r>
      <rPr>
        <sz val="9"/>
        <rFont val="Arial"/>
        <family val="2"/>
      </rPr>
      <t xml:space="preserve">: An operation or opening license is an official document allowing the business to commence operations.
</t>
    </r>
    <r>
      <rPr>
        <b/>
        <sz val="9"/>
        <rFont val="Arial"/>
        <family val="2"/>
      </rPr>
      <t>Instructions</t>
    </r>
    <r>
      <rPr>
        <sz val="9"/>
        <rFont val="Arial"/>
        <family val="2"/>
      </rPr>
      <t>: This has to be a general operation or opening licence, if this exist. Do not consider licenses required for specific industries or those associated with physical presence (e.g. zoning, environmental, and/or fire safety licenses, among others).</t>
    </r>
  </si>
  <si>
    <t>For the OECD to accept a positive answer, the relevant link must be provided.</t>
  </si>
  <si>
    <t>Is there a requirement for public bodies at the central/federal level to adhere to the Once-Only Principle? (Q10c.1.5)</t>
  </si>
  <si>
    <t xml:space="preserve">Please read with care the word instructions provided in this column, but also those in this file to best understand how to answer the questions in this section or you risk being asked to answer this section again. 
</t>
  </si>
  <si>
    <t xml:space="preserve">Seeking approval for registration from local/municipal authorities </t>
  </si>
  <si>
    <t>This section inquires about the actions that have to be undertaken to start up a new personally owned enterprise</t>
  </si>
  <si>
    <t xml:space="preserve">10A-Admin. Burden-POE </t>
  </si>
  <si>
    <t>10B-Admin. Burden-LLC</t>
  </si>
  <si>
    <t>This section inquires about the actions that have to be undertaken to start up a new limited liability company</t>
  </si>
  <si>
    <t>10C-Licences and Permits</t>
  </si>
  <si>
    <t>This section inquires about the general licencing and permitting regime</t>
  </si>
  <si>
    <t>Q10.1.2a_14</t>
  </si>
  <si>
    <t>Register with or seek approval from local authorities.</t>
  </si>
  <si>
    <t>READ ME – IMPORTANT INSTRUCTIONS FOR COMPLETING THE OECD PMR QUESTIONNAIRE 2023</t>
  </si>
  <si>
    <t>Please read and follow the instructions on:</t>
  </si>
  <si>
    <r>
      <t>1.</t>
    </r>
    <r>
      <rPr>
        <sz val="7"/>
        <color rgb="FFFF0000"/>
        <rFont val="Times New Roman"/>
        <family val="1"/>
      </rPr>
      <t xml:space="preserve">          </t>
    </r>
    <r>
      <rPr>
        <sz val="11"/>
        <color rgb="FFFF0000"/>
        <rFont val="Calibri"/>
        <family val="2"/>
      </rPr>
      <t>Timeline</t>
    </r>
  </si>
  <si>
    <r>
      <t>2.</t>
    </r>
    <r>
      <rPr>
        <sz val="7"/>
        <color rgb="FFFF0000"/>
        <rFont val="Times New Roman"/>
        <family val="1"/>
      </rPr>
      <t xml:space="preserve">          </t>
    </r>
    <r>
      <rPr>
        <sz val="11"/>
        <color rgb="FFFF0000"/>
        <rFont val="Calibri"/>
        <family val="2"/>
      </rPr>
      <t xml:space="preserve">How to select the jurisdiction for which to answer the questionnaire </t>
    </r>
  </si>
  <si>
    <r>
      <t>3.</t>
    </r>
    <r>
      <rPr>
        <sz val="7"/>
        <color rgb="FFFF0000"/>
        <rFont val="Times New Roman"/>
        <family val="1"/>
      </rPr>
      <t xml:space="preserve">          </t>
    </r>
    <r>
      <rPr>
        <sz val="11"/>
        <color rgb="FFFF0000"/>
        <rFont val="Calibri"/>
        <family val="2"/>
      </rPr>
      <t xml:space="preserve">How to answer the PMR questionnaire </t>
    </r>
  </si>
  <si>
    <r>
      <t>4.</t>
    </r>
    <r>
      <rPr>
        <sz val="7"/>
        <color rgb="FFFF0000"/>
        <rFont val="Times New Roman"/>
        <family val="1"/>
      </rPr>
      <t xml:space="preserve">          </t>
    </r>
    <r>
      <rPr>
        <sz val="11"/>
        <color rgb="FFFF0000"/>
        <rFont val="Calibri"/>
        <family val="2"/>
      </rPr>
      <t>Technical issues to be careful about</t>
    </r>
  </si>
  <si>
    <t>For any clarifications, please contact the OECD at: PMRIndicators@oecd.org</t>
  </si>
  <si>
    <t>1. Timeline</t>
  </si>
  <si>
    <t xml:space="preserve">Deadline for sending completed questionnaires to OECD: </t>
  </si>
  <si>
    <t>17th March 2023</t>
  </si>
  <si>
    <t>In case of delay please inform the OECD</t>
  </si>
  <si>
    <t>2. How to select the jurisdiction for which to answer the questionnaire</t>
  </si>
  <si>
    <t>Respondents should answer the question based on the instructions provided in each section, as this differs across the questionnaires.</t>
  </si>
  <si>
    <r>
      <rPr>
        <b/>
        <sz val="11"/>
        <color theme="1"/>
        <rFont val="Calibri"/>
        <family val="2"/>
      </rPr>
      <t>For Federal Countries:</t>
    </r>
    <r>
      <rPr>
        <sz val="11"/>
        <color theme="1"/>
        <rFont val="Calibri"/>
        <family val="2"/>
      </rPr>
      <t xml:space="preserve"> when regulation is set at state level, the information should </t>
    </r>
    <r>
      <rPr>
        <b/>
        <sz val="11"/>
        <color theme="1"/>
        <rFont val="Calibri"/>
        <family val="2"/>
      </rPr>
      <t>refer to just one state</t>
    </r>
    <r>
      <rPr>
        <sz val="11"/>
        <color theme="1"/>
        <rFont val="Calibri"/>
        <family val="2"/>
      </rPr>
      <t xml:space="preserve"> that is considered representative of the country, unless the instructions in the file give different indications.</t>
    </r>
  </si>
  <si>
    <t>Please ALWAYS indicate in the space provided in each section of the questionnaire the name of the state to which the information refers so we can keep a clear record.</t>
  </si>
  <si>
    <t>3. How to answer the PMR questionnaire</t>
  </si>
  <si>
    <t>Each section of the questionnaire comes in a separate excel workbook, which includes one or more sheets with questions on individual sectors or regulatory areas.</t>
  </si>
  <si>
    <t xml:space="preserve"> In addition, in each sheet with questions there is a Word file embedded in cell I4 that provides more detailed instructions on how to answer the questions included that sheet. </t>
  </si>
  <si>
    <r>
      <rPr>
        <b/>
        <sz val="11"/>
        <color theme="1"/>
        <rFont val="Calibri"/>
        <family val="2"/>
      </rPr>
      <t>Please carefully read the word files.</t>
    </r>
    <r>
      <rPr>
        <sz val="11"/>
        <color theme="1"/>
        <rFont val="Calibri"/>
        <family val="2"/>
      </rPr>
      <t xml:space="preserve"> These provide detailed information on how to answer the questions (such as definitions and detailed instructions) for most questions. </t>
    </r>
  </si>
  <si>
    <t>Please note that a summary of such instructions is placed next to each question in column I (Instructions to read before answering).</t>
  </si>
  <si>
    <t>Each sheet contains one set of questions, the answer your country provided in the previous update (in column N) and a column in which you shall provide the new answers – relative to 2023 – (in column AB).</t>
  </si>
  <si>
    <t>Providing answers for 2023</t>
  </si>
  <si>
    <r>
      <t>·</t>
    </r>
    <r>
      <rPr>
        <sz val="7"/>
        <color theme="1"/>
        <rFont val="Times New Roman"/>
        <family val="1"/>
      </rPr>
      <t xml:space="preserve">         </t>
    </r>
    <r>
      <rPr>
        <sz val="11"/>
        <color theme="1"/>
        <rFont val="Calibri"/>
        <family val="2"/>
      </rPr>
      <t xml:space="preserve">The answers must be </t>
    </r>
    <r>
      <rPr>
        <b/>
        <sz val="11"/>
        <color theme="1"/>
        <rFont val="Calibri"/>
        <family val="2"/>
      </rPr>
      <t>provided in column AB</t>
    </r>
    <r>
      <rPr>
        <sz val="11"/>
        <color theme="1"/>
        <rFont val="Calibri"/>
        <family val="2"/>
      </rPr>
      <t xml:space="preserve"> - titled (</t>
    </r>
    <r>
      <rPr>
        <b/>
        <i/>
        <sz val="11"/>
        <color theme="1"/>
        <rFont val="Calibri"/>
        <family val="2"/>
      </rPr>
      <t>Answer for 2023</t>
    </r>
    <r>
      <rPr>
        <sz val="11"/>
        <color theme="1"/>
        <rFont val="Calibri"/>
        <family val="2"/>
      </rPr>
      <t>) and marked in blue. Please answer using the drop-down menus.</t>
    </r>
  </si>
  <si>
    <r>
      <t>·</t>
    </r>
    <r>
      <rPr>
        <sz val="7"/>
        <color theme="1"/>
        <rFont val="Times New Roman"/>
        <family val="1"/>
      </rPr>
      <t xml:space="preserve">         </t>
    </r>
    <r>
      <rPr>
        <sz val="11"/>
        <color theme="1"/>
        <rFont val="Calibri"/>
        <family val="2"/>
      </rPr>
      <t xml:space="preserve">The answers must reflect </t>
    </r>
    <r>
      <rPr>
        <b/>
        <sz val="11"/>
        <color theme="1"/>
        <rFont val="Calibri"/>
        <family val="2"/>
      </rPr>
      <t>the situation in your country on the 1st of January 2023</t>
    </r>
    <r>
      <rPr>
        <sz val="11"/>
        <color theme="1"/>
        <rFont val="Calibri"/>
        <family val="2"/>
      </rPr>
      <t xml:space="preserve"> – i.e. the answers must refer only to law, policies, and regulations in force by 1st January 2023. </t>
    </r>
  </si>
  <si>
    <t xml:space="preserve">                        DO NOT consider policy reforms, laws and regulation enacted in your jurisdiction after that date.</t>
  </si>
  <si>
    <r>
      <t>·</t>
    </r>
    <r>
      <rPr>
        <sz val="7"/>
        <color theme="1"/>
        <rFont val="Times New Roman"/>
        <family val="1"/>
      </rPr>
      <t xml:space="preserve">         </t>
    </r>
    <r>
      <rPr>
        <sz val="11"/>
        <color theme="1"/>
        <rFont val="Calibri"/>
        <family val="2"/>
      </rPr>
      <t xml:space="preserve">Please use column AC titled (Country Comments) to provide additional information. </t>
    </r>
  </si>
  <si>
    <r>
      <t>·</t>
    </r>
    <r>
      <rPr>
        <sz val="7"/>
        <color theme="1"/>
        <rFont val="Times New Roman"/>
        <family val="1"/>
      </rPr>
      <t xml:space="preserve">         </t>
    </r>
    <r>
      <rPr>
        <sz val="11"/>
        <color theme="1"/>
        <rFont val="Calibri"/>
        <family val="2"/>
      </rPr>
      <t xml:space="preserve">When the answer you provide </t>
    </r>
    <r>
      <rPr>
        <b/>
        <sz val="11"/>
        <color theme="1"/>
        <rFont val="Calibri"/>
        <family val="2"/>
      </rPr>
      <t>differs from the one your country gave in the previous update,</t>
    </r>
    <r>
      <rPr>
        <sz val="11"/>
        <color theme="1"/>
        <rFont val="Calibri"/>
        <family val="2"/>
      </rPr>
      <t xml:space="preserve"> which is provided in Column N, this means that:</t>
    </r>
  </si>
  <si>
    <r>
      <t>o</t>
    </r>
    <r>
      <rPr>
        <sz val="7"/>
        <color theme="1"/>
        <rFont val="Times New Roman"/>
        <family val="1"/>
      </rPr>
      <t xml:space="preserve">   </t>
    </r>
    <r>
      <rPr>
        <sz val="11"/>
        <color theme="1"/>
        <rFont val="Calibri"/>
        <family val="2"/>
      </rPr>
      <t xml:space="preserve">There is a mistake in the answer given in the previous update, please correct it. </t>
    </r>
  </si>
  <si>
    <r>
      <t>o</t>
    </r>
    <r>
      <rPr>
        <sz val="7"/>
        <color theme="1"/>
        <rFont val="Times New Roman"/>
        <family val="1"/>
      </rPr>
      <t xml:space="preserve">   </t>
    </r>
    <r>
      <rPr>
        <sz val="11"/>
        <color theme="1"/>
        <rFont val="Calibri"/>
        <family val="2"/>
      </rPr>
      <t xml:space="preserve">There has been a reform, so </t>
    </r>
    <r>
      <rPr>
        <b/>
        <sz val="11"/>
        <color theme="1"/>
        <rFont val="Calibri"/>
        <family val="2"/>
      </rPr>
      <t>provide the year in which the reform that has led to the change</t>
    </r>
    <r>
      <rPr>
        <sz val="11"/>
        <color theme="1"/>
        <rFont val="Calibri"/>
        <family val="2"/>
      </rPr>
      <t xml:space="preserve"> and a links to relevant law/regulation in column AC titled (Country Comments). </t>
    </r>
  </si>
  <si>
    <r>
      <t>·</t>
    </r>
    <r>
      <rPr>
        <sz val="7"/>
        <color theme="1"/>
        <rFont val="Times New Roman"/>
        <family val="1"/>
      </rPr>
      <t xml:space="preserve">         </t>
    </r>
    <r>
      <rPr>
        <sz val="11"/>
        <color theme="1"/>
        <rFont val="Calibri"/>
        <family val="2"/>
      </rPr>
      <t>If you do not address or justify the discrepancy between the answer for 2023 and the answer given in the previous update, the OECD will have to contact you to do so. The information needs to be correct and verifiable.</t>
    </r>
  </si>
  <si>
    <r>
      <t>·</t>
    </r>
    <r>
      <rPr>
        <sz val="7"/>
        <color theme="1"/>
        <rFont val="Times New Roman"/>
        <family val="1"/>
      </rPr>
      <t xml:space="preserve">         </t>
    </r>
    <r>
      <rPr>
        <sz val="11"/>
        <color theme="1"/>
        <rFont val="Calibri"/>
        <family val="2"/>
      </rPr>
      <t>If a question does not apply to your country and there is not a ‘not applicable’ option, please indicate that the question is not applicable and explain why in the column AC titled (Country Comments).</t>
    </r>
  </si>
  <si>
    <r>
      <t>·</t>
    </r>
    <r>
      <rPr>
        <sz val="7"/>
        <color theme="1"/>
        <rFont val="Times New Roman"/>
        <family val="1"/>
      </rPr>
      <t xml:space="preserve">         </t>
    </r>
    <r>
      <rPr>
        <sz val="11"/>
        <color theme="1"/>
        <rFont val="Calibri"/>
        <family val="2"/>
      </rPr>
      <t>The rest of the file is blocked to avoid disruption to the formulas behind that allow the OECD to calculate the indicators.</t>
    </r>
  </si>
  <si>
    <t xml:space="preserve">Links to the laws and regulations or other documentations are often requested to help the OECD to ensure that the questions have been correctly interpreted and that the answers are consistent and complete. </t>
  </si>
  <si>
    <t>Please make sure that you provide this information, or the answers may not be accepted, and you will receive additional requests for information.</t>
  </si>
  <si>
    <t>Verifying the answer from the previous update</t>
  </si>
  <si>
    <r>
      <t>·</t>
    </r>
    <r>
      <rPr>
        <sz val="7"/>
        <color theme="1"/>
        <rFont val="Times New Roman"/>
        <family val="1"/>
      </rPr>
      <t xml:space="preserve">         </t>
    </r>
    <r>
      <rPr>
        <sz val="11"/>
        <color theme="1"/>
        <rFont val="Calibri"/>
        <family val="2"/>
      </rPr>
      <t xml:space="preserve">The answers are </t>
    </r>
    <r>
      <rPr>
        <b/>
        <sz val="11"/>
        <color theme="1"/>
        <rFont val="Calibri"/>
        <family val="2"/>
      </rPr>
      <t>provided in column N</t>
    </r>
    <r>
      <rPr>
        <sz val="11"/>
        <color theme="1"/>
        <rFont val="Calibri"/>
        <family val="2"/>
      </rPr>
      <t xml:space="preserve"> titled (</t>
    </r>
    <r>
      <rPr>
        <b/>
        <i/>
        <sz val="11"/>
        <color theme="1"/>
        <rFont val="Calibri"/>
        <family val="2"/>
      </rPr>
      <t xml:space="preserve">For verification/completion where missing: </t>
    </r>
    <r>
      <rPr>
        <b/>
        <i/>
        <u/>
        <sz val="11"/>
        <color theme="1"/>
        <rFont val="Calibri"/>
        <family val="2"/>
      </rPr>
      <t>year of your country’s last update</t>
    </r>
    <r>
      <rPr>
        <sz val="11"/>
        <color theme="1"/>
        <rFont val="Calibri"/>
        <family val="2"/>
      </rPr>
      <t>) and marked in blue.</t>
    </r>
  </si>
  <si>
    <r>
      <t>·</t>
    </r>
    <r>
      <rPr>
        <sz val="7"/>
        <color theme="1"/>
        <rFont val="Times New Roman"/>
        <family val="1"/>
      </rPr>
      <t xml:space="preserve">         </t>
    </r>
    <r>
      <rPr>
        <sz val="11"/>
        <color theme="1"/>
        <rFont val="Calibri"/>
        <family val="2"/>
      </rPr>
      <t xml:space="preserve">Please verify that the answer is correct considering the year in which your country provided the information. Please </t>
    </r>
    <r>
      <rPr>
        <b/>
        <sz val="11"/>
        <color theme="1"/>
        <rFont val="Calibri"/>
        <family val="2"/>
      </rPr>
      <t xml:space="preserve">read the OECD comments in column O </t>
    </r>
    <r>
      <rPr>
        <sz val="11"/>
        <color theme="1"/>
        <rFont val="Calibri"/>
        <family val="2"/>
      </rPr>
      <t>to help you in your verification</t>
    </r>
    <r>
      <rPr>
        <b/>
        <sz val="11"/>
        <color theme="1"/>
        <rFont val="Calibri"/>
        <family val="2"/>
      </rPr>
      <t>.</t>
    </r>
  </si>
  <si>
    <r>
      <t>If the answer is correct, you do not have to do anything else</t>
    </r>
    <r>
      <rPr>
        <b/>
        <sz val="11"/>
        <color theme="1"/>
        <rFont val="Calibri"/>
        <family val="2"/>
      </rPr>
      <t>. If you would like to provide a new or different answer, you can provide a different answer in column P titled (</t>
    </r>
    <r>
      <rPr>
        <b/>
        <i/>
        <sz val="11"/>
        <color theme="1"/>
        <rFont val="Calibri"/>
        <family val="2"/>
      </rPr>
      <t>New value proposed by country</t>
    </r>
    <r>
      <rPr>
        <b/>
        <sz val="11"/>
        <color theme="1"/>
        <rFont val="Calibri"/>
        <family val="2"/>
      </rPr>
      <t xml:space="preserve">), </t>
    </r>
    <r>
      <rPr>
        <sz val="11"/>
        <color theme="1"/>
        <rFont val="Calibri"/>
        <family val="2"/>
      </rPr>
      <t>using the drop-down menus</t>
    </r>
    <r>
      <rPr>
        <b/>
        <sz val="11"/>
        <color theme="1"/>
        <rFont val="Calibri"/>
        <family val="2"/>
      </rPr>
      <t>.</t>
    </r>
  </si>
  <si>
    <t xml:space="preserve"> Please provide the reasons for that change in column Q titled (Justification / Reason for proposing a value different from that in column N). </t>
  </si>
  <si>
    <r>
      <t xml:space="preserve">If the answer is missing in column N, it is because either you did not provide one at that time or because the question was not asked at that time and has been added for this update. </t>
    </r>
    <r>
      <rPr>
        <b/>
        <sz val="11"/>
        <color theme="1"/>
        <rFont val="Calibri"/>
        <family val="2"/>
      </rPr>
      <t xml:space="preserve">In those cases, please provide an answer </t>
    </r>
    <r>
      <rPr>
        <sz val="11"/>
        <color theme="1"/>
        <rFont val="Calibri"/>
        <family val="2"/>
      </rPr>
      <t xml:space="preserve">in column P using the drop-down menus. </t>
    </r>
  </si>
  <si>
    <r>
      <t xml:space="preserve">Please use </t>
    </r>
    <r>
      <rPr>
        <b/>
        <sz val="11"/>
        <color theme="1"/>
        <rFont val="Calibri"/>
        <family val="2"/>
      </rPr>
      <t>column Q titled (</t>
    </r>
    <r>
      <rPr>
        <b/>
        <i/>
        <sz val="11"/>
        <color theme="1"/>
        <rFont val="Calibri"/>
        <family val="2"/>
      </rPr>
      <t>Justification</t>
    </r>
    <r>
      <rPr>
        <b/>
        <sz val="11"/>
        <color theme="1"/>
        <rFont val="Calibri"/>
        <family val="2"/>
      </rPr>
      <t xml:space="preserve"> / </t>
    </r>
    <r>
      <rPr>
        <b/>
        <i/>
        <sz val="11"/>
        <color theme="1"/>
        <rFont val="Calibri"/>
        <family val="2"/>
      </rPr>
      <t>Reason for proposing a value different from that in column N</t>
    </r>
    <r>
      <rPr>
        <sz val="11"/>
        <color theme="1"/>
        <rFont val="Calibri"/>
        <family val="2"/>
      </rPr>
      <t>)</t>
    </r>
    <r>
      <rPr>
        <i/>
        <sz val="11"/>
        <color theme="1"/>
        <rFont val="Calibri"/>
        <family val="2"/>
      </rPr>
      <t xml:space="preserve"> </t>
    </r>
    <r>
      <rPr>
        <sz val="11"/>
        <color theme="1"/>
        <rFont val="Calibri"/>
        <family val="2"/>
      </rPr>
      <t>to provide any</t>
    </r>
    <r>
      <rPr>
        <i/>
        <sz val="11"/>
        <color theme="1"/>
        <rFont val="Calibri"/>
        <family val="2"/>
      </rPr>
      <t xml:space="preserve"> </t>
    </r>
    <r>
      <rPr>
        <sz val="11"/>
        <color theme="1"/>
        <rFont val="Calibri"/>
        <family val="2"/>
      </rPr>
      <t>additional information you would like to bring to the attention of the OECD.</t>
    </r>
  </si>
  <si>
    <r>
      <t>·</t>
    </r>
    <r>
      <rPr>
        <sz val="7"/>
        <color theme="1"/>
        <rFont val="Times New Roman"/>
        <family val="1"/>
      </rPr>
      <t xml:space="preserve">         </t>
    </r>
    <r>
      <rPr>
        <sz val="11"/>
        <color theme="1"/>
        <rFont val="Calibri"/>
        <family val="2"/>
      </rPr>
      <t>Remember</t>
    </r>
    <r>
      <rPr>
        <b/>
        <sz val="11"/>
        <color theme="1"/>
        <rFont val="Calibri"/>
        <family val="2"/>
      </rPr>
      <t xml:space="preserve"> </t>
    </r>
    <r>
      <rPr>
        <sz val="11"/>
        <color theme="1"/>
        <rFont val="Calibri"/>
        <family val="2"/>
      </rPr>
      <t xml:space="preserve">that the answers must reflect </t>
    </r>
    <r>
      <rPr>
        <b/>
        <sz val="11"/>
        <color theme="1"/>
        <rFont val="Calibri"/>
        <family val="2"/>
      </rPr>
      <t xml:space="preserve">the situation in your country on the 1st of January of the year shown in column N </t>
    </r>
    <r>
      <rPr>
        <sz val="11"/>
        <color theme="1"/>
        <rFont val="Calibri"/>
        <family val="2"/>
      </rPr>
      <t>(as most countries participated to the previous update in 2018, but some in different years) – i.e., the answers must refer only to law, policies and regulations in force by that date.</t>
    </r>
  </si>
  <si>
    <t>Please note that the PMR indicators cannot be calculated if too much information is missing, and the OECD has been asked to recalculate the value relative to the previous update so that this is comparable with the 2023 new value. If you do not answer the new questions, the OECD will not be able to provide these values for your country.</t>
  </si>
  <si>
    <t>4. Technical issues to be careful about – very important!</t>
  </si>
  <si>
    <t>For the data collection process to work smoothly, respondents are asked to respect the following general instructions:</t>
  </si>
  <si>
    <r>
      <t>·</t>
    </r>
    <r>
      <rPr>
        <sz val="7"/>
        <color theme="1"/>
        <rFont val="Times New Roman"/>
        <family val="1"/>
      </rPr>
      <t xml:space="preserve">         </t>
    </r>
    <r>
      <rPr>
        <sz val="11"/>
        <color theme="1"/>
        <rFont val="Calibri"/>
        <family val="2"/>
      </rPr>
      <t xml:space="preserve">Only use the pre-formatted electronic questionnaires in Excel.xlsx to provide the answers. </t>
    </r>
  </si>
  <si>
    <r>
      <t>·</t>
    </r>
    <r>
      <rPr>
        <sz val="7"/>
        <color theme="1"/>
        <rFont val="Times New Roman"/>
        <family val="1"/>
      </rPr>
      <t xml:space="preserve">         </t>
    </r>
    <r>
      <rPr>
        <sz val="11"/>
        <color theme="1"/>
        <rFont val="Calibri"/>
        <family val="2"/>
      </rPr>
      <t>Please DO NOT change the format to Excel.xls or other Excel formats, because the OECD will not be able to process your answers and will have to ask you to answer again.</t>
    </r>
  </si>
  <si>
    <r>
      <t>·</t>
    </r>
    <r>
      <rPr>
        <sz val="7"/>
        <color theme="1"/>
        <rFont val="Times New Roman"/>
        <family val="1"/>
      </rPr>
      <t xml:space="preserve">         </t>
    </r>
    <r>
      <rPr>
        <sz val="11"/>
        <color theme="1"/>
        <rFont val="Calibri"/>
        <family val="2"/>
      </rPr>
      <t xml:space="preserve">Avoid answering using computers that do not have Windows as operating system, such as Mac or Unix, because the OECD may then not be able to process your answers. </t>
    </r>
    <r>
      <rPr>
        <b/>
        <sz val="11"/>
        <color theme="1"/>
        <rFont val="Calibri"/>
        <family val="2"/>
      </rPr>
      <t>Please contact the OECD</t>
    </r>
    <r>
      <rPr>
        <sz val="11"/>
        <color theme="1"/>
        <rFont val="Calibri"/>
        <family val="2"/>
      </rPr>
      <t xml:space="preserve"> if you have no alternatives, so we can provide you with further guidance.</t>
    </r>
  </si>
  <si>
    <r>
      <t>·</t>
    </r>
    <r>
      <rPr>
        <sz val="7"/>
        <color theme="1"/>
        <rFont val="Times New Roman"/>
        <family val="1"/>
      </rPr>
      <t xml:space="preserve">         </t>
    </r>
    <r>
      <rPr>
        <sz val="11"/>
        <color theme="1"/>
        <rFont val="Calibri"/>
        <family val="2"/>
      </rPr>
      <t xml:space="preserve">Many cells in the questionnaire are locked to protect several links that allow the OECD to calculate the PMR indicators. </t>
    </r>
    <r>
      <rPr>
        <b/>
        <sz val="11"/>
        <color theme="1"/>
        <rFont val="Calibri"/>
        <family val="2"/>
      </rPr>
      <t>Please do not unlock the questionnaire.</t>
    </r>
    <r>
      <rPr>
        <sz val="11"/>
        <color theme="1"/>
        <rFont val="Calibri"/>
        <family val="2"/>
      </rPr>
      <t xml:space="preserve"> The cells that you need to use are unlocked. Please only select one of the answers presented in the dropdown menu. Do not try to add other answers. </t>
    </r>
  </si>
  <si>
    <t xml:space="preserve">If none of the options available in the menu are appropriate, please leave the answer empty and explain why in the comments’ column. </t>
  </si>
  <si>
    <t xml:space="preserve">The more details you provide the easier it will be for the OECD to decide how to treat any special case. If menus are tampered with to add other answers, the OECD will have to ask you to answer again. </t>
  </si>
  <si>
    <t xml:space="preserve">Only the answers in the dropdown menu can be used to compute the indicators. </t>
  </si>
  <si>
    <r>
      <t>·</t>
    </r>
    <r>
      <rPr>
        <sz val="7"/>
        <color rgb="FF000000"/>
        <rFont val="Times New Roman"/>
        <family val="1"/>
      </rPr>
      <t xml:space="preserve">         </t>
    </r>
    <r>
      <rPr>
        <b/>
        <sz val="11"/>
        <color rgb="FF000000"/>
        <rFont val="Calibri"/>
        <family val="2"/>
      </rPr>
      <t>Please answer the questions in each sheet in the order in which they appear</t>
    </r>
    <r>
      <rPr>
        <sz val="11"/>
        <color rgb="FF000000"/>
        <rFont val="Calibri"/>
        <family val="2"/>
      </rPr>
      <t>, as some questions depend on the answers given to other questions. When the questions are answered in the right order, and you provide an inconsistent answer, the cell relative to the inconsistent answers will become red to flag this inconsistency.</t>
    </r>
  </si>
  <si>
    <t>COL : Colombia</t>
  </si>
  <si>
    <t>CRI : Costa Rica</t>
  </si>
  <si>
    <t>CZE : Czech Republic</t>
  </si>
  <si>
    <t>GBR : Great Britain</t>
  </si>
  <si>
    <t>LTU : Lithuania</t>
  </si>
  <si>
    <t>LUX : Luxemburg</t>
  </si>
  <si>
    <t>HRV : Croatia</t>
  </si>
  <si>
    <t>PER : Peru</t>
  </si>
  <si>
    <t>BGR : Bulgaria</t>
  </si>
  <si>
    <t>ROU : Romania</t>
  </si>
  <si>
    <t>CYP : Cyprus</t>
  </si>
  <si>
    <t>MLT : Malta</t>
  </si>
  <si>
    <t>You do not need to provide details of who answered this section in the previous update.</t>
  </si>
  <si>
    <t>Please answer using a numerical value. 
Please consider only bodies that need to be directly contacted by the entrepreneur.
For instance, do not consider public bodies that are only contacted via the Company Registry and with whom the entrepreneur has no direct contact.</t>
  </si>
  <si>
    <t>Please answer using a numerical value. 
Please consider only bodies that need to be directly contacted by the entrepreneur. For instance, do not consider public bodies that are only contacted via the Company Registry and with whom the entrepreneur has no direct contact.</t>
  </si>
  <si>
    <r>
      <rPr>
        <b/>
        <sz val="9"/>
        <rFont val="Arial"/>
        <family val="2"/>
      </rPr>
      <t>Instructions</t>
    </r>
    <r>
      <rPr>
        <sz val="9"/>
        <rFont val="Arial"/>
        <family val="2"/>
      </rPr>
      <t xml:space="preserve">: Here the OECD is seeking to understand if there are time limits on the duration of licences and permits.
- Please answer </t>
    </r>
    <r>
      <rPr>
        <b/>
        <sz val="9"/>
        <rFont val="Arial"/>
        <family val="2"/>
      </rPr>
      <t>n</t>
    </r>
    <r>
      <rPr>
        <b/>
        <i/>
        <sz val="9"/>
        <rFont val="Arial"/>
        <family val="2"/>
      </rPr>
      <t>o, with few exceptions</t>
    </r>
    <r>
      <rPr>
        <sz val="9"/>
        <rFont val="Arial"/>
        <family val="2"/>
      </rPr>
      <t xml:space="preserve">, if licences and permits generally do not have to be renewed, but renewal may be explicitly required only for a few justified exceptions, such as licences and permits related to critically high-risk activities.
- As an approximate guide, please select </t>
    </r>
    <r>
      <rPr>
        <b/>
        <i/>
        <sz val="9"/>
        <rFont val="Arial"/>
        <family val="2"/>
      </rPr>
      <t>yes, for some licences</t>
    </r>
    <r>
      <rPr>
        <sz val="9"/>
        <rFont val="Arial"/>
        <family val="2"/>
      </rPr>
      <t xml:space="preserve"> if at least 50% of licences and permits have to be periodically renewed (apart from licences meant for critically high-risk activities).
- As an approximate guide, please select </t>
    </r>
    <r>
      <rPr>
        <b/>
        <i/>
        <sz val="9"/>
        <rFont val="Arial"/>
        <family val="2"/>
      </rPr>
      <t>yes, all or most licences</t>
    </r>
    <r>
      <rPr>
        <sz val="9"/>
        <rFont val="Arial"/>
        <family val="2"/>
      </rPr>
      <t xml:space="preserve"> if at least than 70% of licences and permits have to be periodically renewed (apart from licences meant for critically high-risk activities).
- Please select</t>
    </r>
    <r>
      <rPr>
        <b/>
        <sz val="9"/>
        <rFont val="Arial"/>
        <family val="2"/>
      </rPr>
      <t xml:space="preserve"> </t>
    </r>
    <r>
      <rPr>
        <b/>
        <i/>
        <sz val="9"/>
        <rFont val="Arial"/>
        <family val="2"/>
      </rPr>
      <t>licenses and permits not issued at this level</t>
    </r>
    <r>
      <rPr>
        <i/>
        <sz val="9"/>
        <rFont val="Arial"/>
        <family val="2"/>
      </rPr>
      <t>,</t>
    </r>
    <r>
      <rPr>
        <sz val="9"/>
        <rFont val="Arial"/>
        <family val="2"/>
      </rPr>
      <t xml:space="preserve"> if the issuance of licences and permits is not the responsibility of level of government being asked.
- Please select </t>
    </r>
    <r>
      <rPr>
        <i/>
        <sz val="9"/>
        <rFont val="Arial"/>
        <family val="2"/>
      </rPr>
      <t>licences and permits not required,</t>
    </r>
    <r>
      <rPr>
        <sz val="9"/>
        <rFont val="Arial"/>
        <family val="2"/>
      </rPr>
      <t xml:space="preserve"> </t>
    </r>
    <r>
      <rPr>
        <u/>
        <sz val="9"/>
        <rFont val="Arial"/>
        <family val="2"/>
      </rPr>
      <t>only if</t>
    </r>
    <r>
      <rPr>
        <sz val="9"/>
        <rFont val="Arial"/>
        <family val="2"/>
      </rPr>
      <t xml:space="preserve"> no licences and permits are required by businesses in all economic sectors.
If you have answered y</t>
    </r>
    <r>
      <rPr>
        <i/>
        <sz val="9"/>
        <rFont val="Arial"/>
        <family val="2"/>
      </rPr>
      <t>es for some licences</t>
    </r>
    <r>
      <rPr>
        <sz val="9"/>
        <rFont val="Arial"/>
        <family val="2"/>
      </rPr>
      <t>, please explain for which types of licences/permits renewal is required in the Comments column.</t>
    </r>
  </si>
  <si>
    <r>
      <t xml:space="preserve">Definition: </t>
    </r>
    <r>
      <rPr>
        <sz val="9"/>
        <rFont val="Arial"/>
        <family val="2"/>
      </rPr>
      <t xml:space="preserve">An inventory of licences and permits is a registry that contains at least the following information on all the licences and permits needed by businesses:
•	why each licence/permit is needed,
•	which requirements must be met to obtain it,
•	which public body responsible for issuing it.
The inventory/inventories can be kept only for internal use by government bodies, </t>
    </r>
    <r>
      <rPr>
        <b/>
        <sz val="9"/>
        <rFont val="Arial"/>
        <family val="2"/>
      </rPr>
      <t>OR</t>
    </r>
    <r>
      <rPr>
        <sz val="9"/>
        <rFont val="Arial"/>
        <family val="2"/>
      </rPr>
      <t xml:space="preserve"> it can be available externally (e.g. by businesses) for consultation as the next question pertains to the availability of such inventories for public use.</t>
    </r>
    <r>
      <rPr>
        <b/>
        <sz val="9"/>
        <rFont val="Arial"/>
        <family val="2"/>
      </rPr>
      <t xml:space="preserve">
Instructions: I</t>
    </r>
    <r>
      <rPr>
        <sz val="9"/>
        <rFont val="Arial"/>
        <family val="2"/>
      </rPr>
      <t>n choosing the answer to this answer please consider that:</t>
    </r>
    <r>
      <rPr>
        <b/>
        <sz val="9"/>
        <rFont val="Arial"/>
        <family val="2"/>
      </rPr>
      <t xml:space="preserve">
</t>
    </r>
    <r>
      <rPr>
        <sz val="9"/>
        <rFont val="Arial"/>
        <family val="2"/>
      </rPr>
      <t xml:space="preserve">        'Yes, by a single body' or 'Yes, by various bodies', should be selected only if the inventory/inventories is/are regularly updated (at least yearly), and if it/they includes all permits and licences that can be issued/required in your jurisdiction.
        'Yes, by a single body', should be selected if a single agency or ministry collects all this information, i.e. when a single entity has the information on all the licences and permits required.
        'Yes, by various bodies', should be selected if this information is held across a variety of bodies, e.g. each ministry or agency keeps a record of all permits and licences required in the sectors they are responsible for and there is no single body that has information on all licences and permits.
        'No, licences and permits not required', should be selected only if no licences and permits are required by businesses in all economic sectors.
        'Not Applicable' should be selected only if licencing is not at all a federal competency.</t>
    </r>
  </si>
  <si>
    <t>Register with the Company Registry, One-Stop Shop, or other entity responsible for the registration of commercial activities.</t>
  </si>
  <si>
    <r>
      <t xml:space="preserve">The </t>
    </r>
    <r>
      <rPr>
        <b/>
        <sz val="9"/>
        <rFont val="Arial"/>
        <family val="2"/>
      </rPr>
      <t xml:space="preserve">Company Registry </t>
    </r>
    <r>
      <rPr>
        <sz val="9"/>
        <rFont val="Arial"/>
        <family val="2"/>
      </rPr>
      <t>or</t>
    </r>
    <r>
      <rPr>
        <b/>
        <sz val="9"/>
        <rFont val="Arial"/>
        <family val="2"/>
      </rPr>
      <t xml:space="preserve"> One-Stop Shop</t>
    </r>
    <r>
      <rPr>
        <sz val="9"/>
        <rFont val="Arial"/>
        <family val="2"/>
      </rPr>
      <t xml:space="preserve"> should the main entity responsible for the registration of businesses in a jurisdiction. In some jurisdictions, they may be a </t>
    </r>
    <r>
      <rPr>
        <b/>
        <sz val="9"/>
        <rFont val="Arial"/>
        <family val="2"/>
      </rPr>
      <t>single contact point</t>
    </r>
    <r>
      <rPr>
        <sz val="9"/>
        <rFont val="Arial"/>
        <family val="2"/>
      </rPr>
      <t xml:space="preserve"> (physical office or online website) where an entrepreneur can undertake some or all of the procedures necessary to start a business.
The OECD presumes that registration is the most basic requirement for starting a personally owned enterprise. If you have answered ‘No’, please provide further details.
Please provide the name of the body responsible for the registration of businesses in the chosen jurisdiction in your local language and in English and provide a link to its webpage in the Comments column.</t>
    </r>
  </si>
  <si>
    <r>
      <t xml:space="preserve">The </t>
    </r>
    <r>
      <rPr>
        <b/>
        <sz val="9"/>
        <rFont val="Arial"/>
        <family val="2"/>
      </rPr>
      <t xml:space="preserve">Company Registry </t>
    </r>
    <r>
      <rPr>
        <sz val="9"/>
        <rFont val="Arial"/>
        <family val="2"/>
      </rPr>
      <t>or</t>
    </r>
    <r>
      <rPr>
        <b/>
        <sz val="9"/>
        <rFont val="Arial"/>
        <family val="2"/>
      </rPr>
      <t xml:space="preserve"> One-Stop Shop </t>
    </r>
    <r>
      <rPr>
        <sz val="9"/>
        <rFont val="Arial"/>
        <family val="2"/>
      </rPr>
      <t xml:space="preserve">should be the main entity responsible for the registration or incorporation of businesses in a jurisdiction. In some jurisdictions, they may be a </t>
    </r>
    <r>
      <rPr>
        <b/>
        <sz val="9"/>
        <rFont val="Arial"/>
        <family val="2"/>
      </rPr>
      <t>single contact point</t>
    </r>
    <r>
      <rPr>
        <sz val="9"/>
        <rFont val="Arial"/>
        <family val="2"/>
      </rPr>
      <t xml:space="preserve"> (physical office or online website) where an entrepreneur can undertake some or all of the procedures necessary to start a business.
The OECD presumes that registration is </t>
    </r>
    <r>
      <rPr>
        <u/>
        <sz val="9"/>
        <rFont val="Arial"/>
        <family val="2"/>
      </rPr>
      <t>the most basic</t>
    </r>
    <r>
      <rPr>
        <sz val="9"/>
        <rFont val="Arial"/>
        <family val="2"/>
      </rPr>
      <t xml:space="preserve"> requirement for starting a limited liability company. If you have answered ‘No’, please provide further details.
Please provide the name of the body responsible for the registration or incorporation of businesses in the chosen jurisdiction in your local language and in English and provide a link to its webpage in the Comments column.</t>
    </r>
  </si>
  <si>
    <t>Register with the Company Registry, One-Stop Shop or other entity responsible for the registration of commercial activities.</t>
  </si>
  <si>
    <r>
      <rPr>
        <b/>
        <sz val="9"/>
        <rFont val="Arial"/>
        <family val="2"/>
      </rPr>
      <t>Instructions</t>
    </r>
    <r>
      <rPr>
        <sz val="9"/>
        <rFont val="Arial"/>
        <family val="2"/>
      </rPr>
      <t>:
‒ If a procedure is required, but it can be performed jointly or simultaneously with the registration process at the Company Registry, please select the option “</t>
    </r>
    <r>
      <rPr>
        <b/>
        <sz val="9"/>
        <rFont val="Arial"/>
        <family val="2"/>
      </rPr>
      <t>Yes, done jointly with registration at the Company Registry or OSS</t>
    </r>
    <r>
      <rPr>
        <sz val="9"/>
        <rFont val="Arial"/>
        <family val="2"/>
      </rPr>
      <t>”,
‒ If the answer is “</t>
    </r>
    <r>
      <rPr>
        <b/>
        <sz val="9"/>
        <rFont val="Arial"/>
        <family val="2"/>
      </rPr>
      <t>Yes, in person</t>
    </r>
    <r>
      <rPr>
        <sz val="9"/>
        <rFont val="Arial"/>
        <family val="2"/>
      </rPr>
      <t>” for any of the following procedures, please provide the name of the body or agency where the procedure is performed (in your local language and in English) in the Comments column.
‒ If the answer is “</t>
    </r>
    <r>
      <rPr>
        <b/>
        <sz val="9"/>
        <rFont val="Arial"/>
        <family val="2"/>
      </rPr>
      <t>Yes, online</t>
    </r>
    <r>
      <rPr>
        <sz val="9"/>
        <rFont val="Arial"/>
        <family val="2"/>
      </rPr>
      <t>”, please provide the link to the webpage and name of the body or agency where the procedure is performed (in your local language and in English) in the Comments column.
‒ If the answer is “</t>
    </r>
    <r>
      <rPr>
        <b/>
        <sz val="9"/>
        <rFont val="Arial"/>
        <family val="2"/>
      </rPr>
      <t>Yes, done jointly</t>
    </r>
    <r>
      <rPr>
        <sz val="9"/>
        <rFont val="Arial"/>
        <family val="2"/>
      </rPr>
      <t xml:space="preserve"> with another listed procedure”, please inform what the other simultaneous procedure is in the Comments column. 
‒ If a procedure is required but is </t>
    </r>
    <r>
      <rPr>
        <b/>
        <sz val="9"/>
        <rFont val="Arial"/>
        <family val="2"/>
      </rPr>
      <t>performed jointly with another procedure(s)</t>
    </r>
    <r>
      <rPr>
        <sz val="9"/>
        <rFont val="Arial"/>
        <family val="2"/>
      </rPr>
      <t>, which you already identified as being required earlier in the questionnaire, please select “</t>
    </r>
    <r>
      <rPr>
        <b/>
        <sz val="9"/>
        <rFont val="Arial"/>
        <family val="2"/>
      </rPr>
      <t>Yes, jointly with another listed procedure</t>
    </r>
    <r>
      <rPr>
        <sz val="9"/>
        <rFont val="Arial"/>
        <family val="2"/>
      </rPr>
      <t>” and indicate in the Comments column which procedure it is performed jointly with.
‒</t>
    </r>
    <r>
      <rPr>
        <b/>
        <sz val="9"/>
        <rFont val="Arial"/>
        <family val="2"/>
      </rPr>
      <t>If a procedure is required and it can be fulfilled in many different ways, please choose the least burdensome answer option</t>
    </r>
    <r>
      <rPr>
        <sz val="9"/>
        <rFont val="Arial"/>
        <family val="2"/>
      </rPr>
      <t xml:space="preserve"> ranked from least to most burdensome below:
	‒Yes, done jointly with (initial) registration at the Company Registry or OSS’
	‒‘Yes, done jointly with another listed procedure’
	‒‘Yes, online’
	‒‘Yes, in person’</t>
    </r>
  </si>
  <si>
    <r>
      <rPr>
        <b/>
        <sz val="9"/>
        <rFont val="Arial"/>
        <family val="2"/>
      </rPr>
      <t>Instructions</t>
    </r>
    <r>
      <rPr>
        <sz val="9"/>
        <rFont val="Arial"/>
        <family val="2"/>
      </rPr>
      <t>:
‒ If a procedure is required, but it can be performed jointly or simultaneously with the registration process at the Company Registry or One-Stop Shop, please select the option “</t>
    </r>
    <r>
      <rPr>
        <b/>
        <sz val="9"/>
        <rFont val="Arial"/>
        <family val="2"/>
      </rPr>
      <t>Yes, done jointly with registration at the Company Registry or OSS</t>
    </r>
    <r>
      <rPr>
        <sz val="9"/>
        <rFont val="Arial"/>
        <family val="2"/>
      </rPr>
      <t>”,
‒ If the answer is “</t>
    </r>
    <r>
      <rPr>
        <b/>
        <sz val="9"/>
        <rFont val="Arial"/>
        <family val="2"/>
      </rPr>
      <t>Yes, in person</t>
    </r>
    <r>
      <rPr>
        <sz val="9"/>
        <rFont val="Arial"/>
        <family val="2"/>
      </rPr>
      <t>” for any of the following procedures, please provide the name of the body or agency where the procedure is performed (in your local language and in English) in the Comments column.
‒ If the answer is “</t>
    </r>
    <r>
      <rPr>
        <b/>
        <sz val="9"/>
        <rFont val="Arial"/>
        <family val="2"/>
      </rPr>
      <t>Yes, online</t>
    </r>
    <r>
      <rPr>
        <sz val="9"/>
        <rFont val="Arial"/>
        <family val="2"/>
      </rPr>
      <t>”, please provide the link to the webpage and name of the body or agency where the procedure is performed (in your local language and in English) in the Comments column.
‒ If the answer is “</t>
    </r>
    <r>
      <rPr>
        <b/>
        <sz val="9"/>
        <rFont val="Arial"/>
        <family val="2"/>
      </rPr>
      <t>Yes, done jointly</t>
    </r>
    <r>
      <rPr>
        <sz val="9"/>
        <rFont val="Arial"/>
        <family val="2"/>
      </rPr>
      <t xml:space="preserve"> with another listed procedure”, please inform what the other simultaneous procedure is in the Comments column.
‒ If a procedure is required but is </t>
    </r>
    <r>
      <rPr>
        <b/>
        <sz val="9"/>
        <rFont val="Arial"/>
        <family val="2"/>
      </rPr>
      <t>performed jointly with another procedure(s)</t>
    </r>
    <r>
      <rPr>
        <sz val="9"/>
        <rFont val="Arial"/>
        <family val="2"/>
      </rPr>
      <t>, which you already identified as being required earlier in the questionnaire, please select “</t>
    </r>
    <r>
      <rPr>
        <b/>
        <sz val="9"/>
        <rFont val="Arial"/>
        <family val="2"/>
      </rPr>
      <t>Yes, jointly with another listed procedure</t>
    </r>
    <r>
      <rPr>
        <sz val="9"/>
        <rFont val="Arial"/>
        <family val="2"/>
      </rPr>
      <t>” and indicate in the Comments column which procedure it is performed jointly with.
‒</t>
    </r>
    <r>
      <rPr>
        <b/>
        <sz val="9"/>
        <rFont val="Arial"/>
        <family val="2"/>
      </rPr>
      <t>If a procedure is required and it can be fulfilled in many different ways, please choose the least burdensome answer option</t>
    </r>
    <r>
      <rPr>
        <sz val="9"/>
        <rFont val="Arial"/>
        <family val="2"/>
      </rPr>
      <t xml:space="preserve"> ranked from least to most burdensome below:
	‒Yes, done jointly with (initial) registration at the Company Registry or OSS’
	‒‘Yes, done jointly with another listed procedure’
	‒‘Yes, online’
	‒‘Yes, in person’</t>
    </r>
  </si>
  <si>
    <t>yes, done jointly with registration at the Company Registry or OSS</t>
  </si>
  <si>
    <t>New answer proposed by country</t>
  </si>
  <si>
    <t>Reason for proposing an answer different from that in column N</t>
  </si>
  <si>
    <t>Revised answer (Proposed by OECD)</t>
  </si>
  <si>
    <t>Reason for proposing a revised answer</t>
  </si>
  <si>
    <t>Reason for proposing a revised answer/Comments to answers</t>
  </si>
  <si>
    <r>
      <rPr>
        <b/>
        <u/>
        <sz val="10"/>
        <rFont val="Arial"/>
        <family val="2"/>
      </rPr>
      <t>Final answer</t>
    </r>
    <r>
      <rPr>
        <b/>
        <sz val="10"/>
        <rFont val="Arial"/>
        <family val="2"/>
      </rPr>
      <t xml:space="preserve"> proposed by OECD</t>
    </r>
  </si>
  <si>
    <t>Reason for OECD proposing different answer</t>
  </si>
  <si>
    <t>Revised answer (proposed by OECD) Final</t>
  </si>
  <si>
    <t>answer after first round</t>
  </si>
  <si>
    <t xml:space="preserve">Revised answer (Proposed by OECD) </t>
  </si>
  <si>
    <t>answer after second round</t>
  </si>
  <si>
    <r>
      <t xml:space="preserve">Do licences and permits issued/required by public bodies at </t>
    </r>
    <r>
      <rPr>
        <b/>
        <sz val="9"/>
        <rFont val="Arial"/>
        <family val="2"/>
      </rPr>
      <t>any other level of government</t>
    </r>
    <r>
      <rPr>
        <sz val="9"/>
        <rFont val="Arial"/>
        <family val="2"/>
      </rPr>
      <t xml:space="preserve"> have to be periodically renewed? (Q10c.1.3b)</t>
    </r>
  </si>
  <si>
    <r>
      <t xml:space="preserve">Is there a requirement that any new licence or permit that is introduced by public bodies at </t>
    </r>
    <r>
      <rPr>
        <b/>
        <sz val="9"/>
        <rFont val="Arial"/>
        <family val="2"/>
      </rPr>
      <t>any other level of government</t>
    </r>
    <r>
      <rPr>
        <sz val="9"/>
        <rFont val="Arial"/>
        <family val="2"/>
      </rPr>
      <t xml:space="preserve"> has to be risk-proportionate? (Q10c.1.2b)</t>
    </r>
  </si>
  <si>
    <r>
      <t xml:space="preserve">Are public bodies at </t>
    </r>
    <r>
      <rPr>
        <b/>
        <sz val="9"/>
        <rFont val="Arial"/>
        <family val="2"/>
      </rPr>
      <t>any other level of government</t>
    </r>
    <r>
      <rPr>
        <sz val="9"/>
        <rFont val="Arial"/>
        <family val="2"/>
      </rPr>
      <t xml:space="preserve"> required to apply the ‘silence is consent’ principle for issuing permits and licences required by businesses? (Q10c.1.4b)</t>
    </r>
  </si>
  <si>
    <t>temp</t>
  </si>
  <si>
    <t>3</t>
  </si>
  <si>
    <t>0</t>
  </si>
  <si>
    <t>1</t>
  </si>
  <si>
    <t>445.5</t>
  </si>
  <si>
    <t>.</t>
  </si>
  <si>
    <t>For which jurisdiction are you answering the questions in this section?</t>
  </si>
  <si>
    <t xml:space="preserve">When starting up such an enterprise, does the entrepreneur have to complete the following procedures? - Registering (notifying) with Commercial Court/Trade Register/Companies Agency/Craft Register or equivalent </t>
  </si>
  <si>
    <t xml:space="preserve">When starting up such an enterprise, does the entrepreneur have to complete the following procedures? - Getting approval of name by official agency </t>
  </si>
  <si>
    <t xml:space="preserve">When starting up such an enterprise, does the entrepreneur have to complete the following procedures? - Completing registration of domicile of business </t>
  </si>
  <si>
    <t xml:space="preserve">When starting up such an enterprise, does the entrepreneur have to complete the following procedures? - Having a lawyer/notary certify documents for submission to registration authorities </t>
  </si>
  <si>
    <t>When starting up such an enterprise, does the entrepreneur have to complete the following procedures? - Notifying the Tax Office (all taxes)</t>
  </si>
  <si>
    <t xml:space="preserve">When starting up such an enterprise, does the entrepreneur have to complete the following procedures? - Obtaining overall permit to conduct economic activity </t>
  </si>
  <si>
    <t xml:space="preserve">When starting up such an enterprise, does the entrepreneur have to complete the following procedures? - Seeking approval for registration from Commercial Court/Court of First Instance or equivalent </t>
  </si>
  <si>
    <t xml:space="preserve">When starting up such an enterprise, does the entrepreneur have to complete the following procedures? - Registering with Trade Association/Chamber of Commerce </t>
  </si>
  <si>
    <t xml:space="preserve">When starting up such an enterprise, does the entrepreneur have to complete the following procedures? - Seeking approval for registration from local/municipal authorities </t>
  </si>
  <si>
    <t xml:space="preserve">When starting up such an enterprise, does the entrepreneur have to complete the following procedures? - Notifying the National Statistical Office </t>
  </si>
  <si>
    <t xml:space="preserve">When starting up such an enterprise, does the entrepreneur have to complete the following procedures? - Publishing registration in Official Journal or equivalent </t>
  </si>
  <si>
    <t xml:space="preserve">When starting up such an enterprise, does the entrepreneur have to complete the following procedures? - Notifying the Ministry of Labour </t>
  </si>
  <si>
    <t xml:space="preserve">When starting up such an enterprise, does the entrepreneur have to complete the following procedures? - Getting compulsory accident insurance </t>
  </si>
  <si>
    <t xml:space="preserve">When starting up such an enterprise, does the entrepreneur have to complete the following procedures? - Obtaining mandatory pension insurance </t>
  </si>
  <si>
    <t xml:space="preserve">When starting up such an enterprise, does the entrepreneur have to complete the following procedures? - Other 
Please specify in the Comments column </t>
  </si>
  <si>
    <t>How many public and private bodies typically need to be contacted to start a personally owned enterprise with up to 9 employees?</t>
  </si>
  <si>
    <t>What are the typical total monetary cost (in local currency) to complete all mandatory procedures to start a personally owned enterprise with up to 9 employees?</t>
  </si>
  <si>
    <t>Is the information on all notifications, permits and licenses available on a single web site (i.e. is there an online one stop shop)?</t>
  </si>
  <si>
    <t xml:space="preserve">When starting up such a limited liability company does the entrepreneur have to complete the following procedures? - Registering (notifying) with Commercial Court/Trade Register/Companies Agency/Craft Register or equivalent </t>
  </si>
  <si>
    <t xml:space="preserve">When starting up such a limited liability company does the entrepreneur have to complete the following procedures? - Getting approval of name by official agency </t>
  </si>
  <si>
    <t xml:space="preserve">When starting up such a limited liability company does the entrepreneur have to complete the following procedures? - Completing registration of domicile of business </t>
  </si>
  <si>
    <t xml:space="preserve">When starting up such a limited liability company does the entrepreneur have to complete the following procedures? - Having a lawyer/notary certify documents for submission to registration authorities </t>
  </si>
  <si>
    <t xml:space="preserve">When starting up such a limited liability company does the entrepreneur have to complete the following procedures? - Notifying the Tax Office (all taxes) </t>
  </si>
  <si>
    <t xml:space="preserve">When starting up such a limited liability company does the entrepreneur have to complete the following procedures? - Obtaining overall permit to conduct economic activity </t>
  </si>
  <si>
    <t>When starting up such a limited liability company does the entrepreneur have to complete the following procedures? - Seeking approval for registration from Commercial Court/Court of First Instance</t>
  </si>
  <si>
    <t xml:space="preserve">When starting up such a limited liability company does the entrepreneur have to complete the following procedures? - Registering with Trade Association/Chamber of Commerce </t>
  </si>
  <si>
    <t xml:space="preserve">When starting up such a limited liability company does the entrepreneur have to complete the following procedures? - Seeking approval for registration from local/municipal authorities </t>
  </si>
  <si>
    <t xml:space="preserve">When starting up such a limited liability company does the entrepreneur have to complete the following procedures? - Notifying the National Statistical Office </t>
  </si>
  <si>
    <t xml:space="preserve">When starting up such a limited liability company does the entrepreneur have to complete the following procedures? - Publishing registration in Official Journal or equivalent </t>
  </si>
  <si>
    <t xml:space="preserve">When starting up such a limited liability company does the entrepreneur have to complete the following procedures? - Notifying the Ministry of Labour </t>
  </si>
  <si>
    <t xml:space="preserve">When starting up such a limited liability company does the entrepreneur have to complete the following procedures? - Getting compulsory accident insurance </t>
  </si>
  <si>
    <t xml:space="preserve">When starting up such a limited liability company does the entrepreneur have to complete the following procedures? - Obtaining mandatory pension insurance </t>
  </si>
  <si>
    <t xml:space="preserve">When starting up such a limited liability company does the entrepreneur have to complete the following procedures? - Certifying all compulsory healthcare paid </t>
  </si>
  <si>
    <t xml:space="preserve">When starting up such a limited liability company does the entrepreneur have to complete the following procedures? - Obtaining certificate from bank of capital deposited </t>
  </si>
  <si>
    <t>When starting up such a limited liability company does the entrepreneur have to complete the following procedures? - Other 
Please specify in the Comments column</t>
  </si>
  <si>
    <t>How many public and private bodies typically need to be contacted to start such a limited liability company?</t>
  </si>
  <si>
    <t>What are the typical total monetary cost (in local currency) to complete all mandatory procedures to start such a limited liability company?</t>
  </si>
  <si>
    <t>What is the mandatory minimum paid-up capital (in local currency) needed to start such a limited liability company?</t>
  </si>
  <si>
    <t>Please provide a link to the law/regulation that sets this requirement in the Comments column</t>
  </si>
  <si>
    <t>Is it a standard procedure to use the ‘silence is consent’ rule for issuing the permits and licenses required to open up a business?</t>
  </si>
  <si>
    <t>If so, please provide a link to the legislation that introduced such a procedure in the Comments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</si>
</sst>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color theme="1"/>
      <name val="Arial"/>
      <family val="2"/>
    </font>
    <font>
      <sz val="10"/>
      <color theme="1"/>
      <name val="Arial"/>
      <family val="2"/>
    </font>
    <font>
      <b/>
      <sz val="10"/>
      <name val="Arial"/>
      <family val="2"/>
    </font>
    <font>
      <b/>
      <sz val="12"/>
      <name val="Arial"/>
      <family val="2"/>
    </font>
    <font>
      <b/>
      <sz val="12"/>
      <color theme="1"/>
      <name val="Arial"/>
      <family val="2"/>
    </font>
    <font>
      <sz val="9"/>
      <name val="Arial"/>
      <family val="2"/>
    </font>
    <font>
      <sz val="18"/>
      <name val="Arial"/>
      <family val="2"/>
    </font>
    <font>
      <sz val="9"/>
      <color theme="1"/>
      <name val="Arial"/>
      <family val="2"/>
    </font>
    <font>
      <sz val="10"/>
      <name val="Arial"/>
      <family val="2"/>
    </font>
    <font>
      <b/>
      <sz val="10"/>
      <color theme="1"/>
      <name val="Arial"/>
      <family val="2"/>
    </font>
    <font>
      <sz val="8"/>
      <color theme="1"/>
      <name val="Arial"/>
      <family val="2"/>
    </font>
    <font>
      <sz val="8"/>
      <name val="Arial"/>
      <family val="2"/>
    </font>
    <font>
      <b/>
      <sz val="9"/>
      <color theme="1"/>
      <name val="Arial"/>
      <family val="2"/>
    </font>
    <font>
      <b/>
      <sz val="9"/>
      <name val="Arial"/>
      <family val="2"/>
    </font>
    <font>
      <b/>
      <sz val="11"/>
      <color theme="1"/>
      <name val="Arial"/>
      <family val="2"/>
    </font>
    <font>
      <b/>
      <sz val="11"/>
      <color rgb="FF000000"/>
      <name val="Calibri"/>
      <family val="2"/>
    </font>
    <font>
      <sz val="11"/>
      <color rgb="FF000000"/>
      <name val="Calibri"/>
      <family val="2"/>
    </font>
    <font>
      <sz val="9"/>
      <color rgb="FFFF0000"/>
      <name val="Arial"/>
      <family val="2"/>
    </font>
    <font>
      <b/>
      <sz val="9"/>
      <color rgb="FFFF0000"/>
      <name val="Arial"/>
      <family val="2"/>
    </font>
    <font>
      <b/>
      <sz val="11"/>
      <name val="Arial"/>
      <family val="2"/>
    </font>
    <font>
      <sz val="8"/>
      <color rgb="FFFF0000"/>
      <name val="Arial"/>
      <family val="2"/>
    </font>
    <font>
      <b/>
      <i/>
      <sz val="10"/>
      <color rgb="FFFF0000"/>
      <name val="Arial"/>
      <family val="2"/>
    </font>
    <font>
      <b/>
      <i/>
      <sz val="10"/>
      <name val="Arial"/>
      <family val="2"/>
    </font>
    <font>
      <b/>
      <u/>
      <sz val="10"/>
      <name val="Arial"/>
      <family val="2"/>
    </font>
    <font>
      <b/>
      <sz val="10"/>
      <color rgb="FFFF0000"/>
      <name val="Arial"/>
      <family val="2"/>
    </font>
    <font>
      <u/>
      <sz val="10"/>
      <color theme="10"/>
      <name val="Arial"/>
      <family val="2"/>
    </font>
    <font>
      <u/>
      <sz val="9"/>
      <color theme="10"/>
      <name val="Arial"/>
      <family val="2"/>
    </font>
    <font>
      <u/>
      <sz val="9"/>
      <name val="Arial"/>
      <family val="2"/>
    </font>
    <font>
      <i/>
      <sz val="9"/>
      <name val="Arial"/>
      <family val="2"/>
    </font>
    <font>
      <sz val="9"/>
      <color rgb="FF000000"/>
      <name val="Arial"/>
      <family val="2"/>
    </font>
    <font>
      <sz val="9"/>
      <color indexed="81"/>
      <name val="Tahoma"/>
      <family val="2"/>
    </font>
    <font>
      <b/>
      <sz val="9"/>
      <color indexed="81"/>
      <name val="Tahoma"/>
      <family val="2"/>
    </font>
    <font>
      <b/>
      <i/>
      <sz val="9"/>
      <name val="Arial"/>
      <family val="2"/>
    </font>
    <font>
      <b/>
      <sz val="15"/>
      <color theme="1"/>
      <name val="Calibri"/>
      <family val="2"/>
    </font>
    <font>
      <sz val="11"/>
      <color theme="1"/>
      <name val="Calibri"/>
      <family val="2"/>
    </font>
    <font>
      <sz val="11"/>
      <color rgb="FFFF0000"/>
      <name val="Calibri"/>
      <family val="2"/>
    </font>
    <font>
      <sz val="7"/>
      <color rgb="FFFF0000"/>
      <name val="Times New Roman"/>
      <family val="1"/>
    </font>
    <font>
      <b/>
      <i/>
      <sz val="13"/>
      <color rgb="FFFF0000"/>
      <name val="Calibri"/>
      <family val="2"/>
    </font>
    <font>
      <b/>
      <sz val="11"/>
      <color theme="1"/>
      <name val="Calibri"/>
      <family val="2"/>
    </font>
    <font>
      <b/>
      <sz val="11"/>
      <color rgb="FFFF0000"/>
      <name val="Calibri"/>
      <family val="2"/>
    </font>
    <font>
      <sz val="7"/>
      <color theme="1"/>
      <name val="Times New Roman"/>
      <family val="1"/>
    </font>
    <font>
      <b/>
      <i/>
      <sz val="11"/>
      <color theme="1"/>
      <name val="Calibri"/>
      <family val="2"/>
    </font>
    <font>
      <b/>
      <i/>
      <u/>
      <sz val="11"/>
      <color theme="1"/>
      <name val="Calibri"/>
      <family val="2"/>
    </font>
    <font>
      <i/>
      <sz val="11"/>
      <color theme="1"/>
      <name val="Calibri"/>
      <family val="2"/>
    </font>
    <font>
      <sz val="7"/>
      <color rgb="FF000000"/>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rgb="FF95B3D7"/>
        <bgColor indexed="64"/>
      </patternFill>
    </fill>
    <fill>
      <patternFill patternType="solid">
        <fgColor theme="3" tint="0.79998168889431442"/>
        <bgColor indexed="64"/>
      </patternFill>
    </fill>
    <fill>
      <patternFill patternType="solid">
        <fgColor rgb="FFDCE6F1"/>
        <bgColor indexed="64"/>
      </patternFill>
    </fill>
    <fill>
      <patternFill patternType="solid">
        <fgColor rgb="FF92D050"/>
        <bgColor indexed="64"/>
      </patternFill>
    </fill>
    <fill>
      <patternFill patternType="solid">
        <fgColor rgb="FFFFFF00"/>
        <bgColor indexed="64"/>
      </patternFill>
    </fill>
    <fill>
      <patternFill patternType="solid">
        <fgColor rgb="FFC4E59F"/>
        <bgColor indexed="64"/>
      </patternFill>
    </fill>
    <fill>
      <patternFill patternType="solid">
        <fgColor theme="5" tint="0.79998168889431442"/>
        <bgColor indexed="64"/>
      </patternFill>
    </fill>
  </fills>
  <borders count="37">
    <border>
      <left/>
      <right/>
      <top/>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ck">
        <color indexed="64"/>
      </bottom>
      <diagonal/>
    </border>
  </borders>
  <cellStyleXfs count="5">
    <xf numFmtId="0" fontId="0" fillId="0" borderId="0"/>
    <xf numFmtId="0" fontId="8" fillId="0" borderId="0"/>
    <xf numFmtId="0" fontId="1" fillId="0" borderId="0"/>
    <xf numFmtId="0" fontId="1" fillId="0" borderId="0"/>
    <xf numFmtId="0" fontId="25" fillId="0" borderId="0" applyNumberFormat="0" applyFill="0" applyBorder="0" applyAlignment="0" applyProtection="0"/>
  </cellStyleXfs>
  <cellXfs count="356">
    <xf numFmtId="0" fontId="0" fillId="0" borderId="0" xfId="0"/>
    <xf numFmtId="0" fontId="7" fillId="0" borderId="0" xfId="0" applyFont="1"/>
    <xf numFmtId="0" fontId="7" fillId="0" borderId="0" xfId="0" applyFont="1" applyFill="1" applyBorder="1" applyAlignment="1" applyProtection="1">
      <alignment wrapText="1"/>
      <protection locked="0"/>
    </xf>
    <xf numFmtId="0" fontId="0" fillId="4" borderId="0" xfId="0" applyFill="1" applyAlignment="1">
      <alignment horizontal="left" vertical="center" wrapText="1"/>
    </xf>
    <xf numFmtId="0" fontId="14" fillId="0" borderId="0" xfId="0" applyFont="1" applyAlignment="1">
      <alignment horizontal="center"/>
    </xf>
    <xf numFmtId="0" fontId="7" fillId="0" borderId="0" xfId="0" applyFont="1" applyAlignment="1">
      <alignment wrapText="1"/>
    </xf>
    <xf numFmtId="0" fontId="0" fillId="0" borderId="0" xfId="0"/>
    <xf numFmtId="0" fontId="0" fillId="0" borderId="0" xfId="0" applyAlignment="1"/>
    <xf numFmtId="0" fontId="15" fillId="0" borderId="12" xfId="0" applyFont="1" applyBorder="1" applyAlignment="1">
      <alignment horizontal="center" vertical="center" wrapText="1"/>
    </xf>
    <xf numFmtId="0" fontId="0" fillId="0" borderId="0" xfId="0" applyAlignment="1" applyProtection="1">
      <alignment horizontal="left" vertical="center" wrapText="1"/>
    </xf>
    <xf numFmtId="0" fontId="5" fillId="0" borderId="14" xfId="0" applyFont="1" applyFill="1" applyBorder="1" applyAlignment="1" applyProtection="1">
      <alignment horizontal="left" vertical="center" wrapText="1"/>
    </xf>
    <xf numFmtId="0" fontId="3" fillId="0" borderId="0" xfId="0" applyFont="1" applyFill="1" applyAlignment="1" applyProtection="1">
      <alignment horizontal="left" vertical="center"/>
    </xf>
    <xf numFmtId="0" fontId="0" fillId="0" borderId="0" xfId="0" applyAlignment="1" applyProtection="1">
      <alignment horizontal="left" vertical="center"/>
    </xf>
    <xf numFmtId="0" fontId="4" fillId="0" borderId="0" xfId="0" applyFont="1" applyAlignment="1" applyProtection="1">
      <alignment horizontal="left" vertical="center"/>
    </xf>
    <xf numFmtId="0" fontId="0" fillId="0" borderId="4" xfId="0" applyBorder="1" applyAlignment="1" applyProtection="1">
      <alignment horizontal="left" vertical="center"/>
    </xf>
    <xf numFmtId="0" fontId="0" fillId="0" borderId="1" xfId="0" applyBorder="1" applyAlignment="1" applyProtection="1">
      <alignment horizontal="left" vertical="center"/>
    </xf>
    <xf numFmtId="0" fontId="0" fillId="0" borderId="5" xfId="0"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Fill="1" applyAlignment="1" applyProtection="1">
      <alignment horizontal="left" vertical="center"/>
    </xf>
    <xf numFmtId="0" fontId="5" fillId="0" borderId="21" xfId="0" applyFont="1" applyBorder="1" applyAlignment="1" applyProtection="1">
      <alignment horizontal="left" vertical="center"/>
    </xf>
    <xf numFmtId="0" fontId="15"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29" xfId="0" applyFont="1" applyBorder="1" applyAlignment="1">
      <alignment horizontal="justify" vertical="center" wrapText="1"/>
    </xf>
    <xf numFmtId="0" fontId="15" fillId="0" borderId="28" xfId="0" applyFont="1" applyBorder="1" applyAlignment="1">
      <alignment horizontal="center" vertical="center" wrapText="1"/>
    </xf>
    <xf numFmtId="0" fontId="2" fillId="0"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0" fillId="0" borderId="0" xfId="0" applyAlignment="1" applyProtection="1">
      <alignment horizontal="center" vertical="center"/>
    </xf>
    <xf numFmtId="0" fontId="5" fillId="0" borderId="0" xfId="0" applyFont="1" applyBorder="1" applyAlignment="1" applyProtection="1">
      <alignment vertical="center"/>
    </xf>
    <xf numFmtId="0" fontId="0" fillId="0" borderId="0" xfId="0" applyFont="1" applyAlignment="1" applyProtection="1">
      <alignment horizontal="right" vertical="center" wrapText="1"/>
    </xf>
    <xf numFmtId="0" fontId="20" fillId="0" borderId="0" xfId="0" applyFont="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right" vertical="center"/>
    </xf>
    <xf numFmtId="0" fontId="0" fillId="0" borderId="0" xfId="0" applyFont="1" applyAlignment="1" applyProtection="1">
      <alignment vertical="center"/>
    </xf>
    <xf numFmtId="0" fontId="0" fillId="0" borderId="22" xfId="0" applyFont="1" applyBorder="1" applyAlignment="1" applyProtection="1">
      <alignment vertical="center"/>
    </xf>
    <xf numFmtId="0" fontId="2" fillId="0" borderId="2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0" fillId="0" borderId="0" xfId="0" applyAlignment="1" applyProtection="1">
      <alignment vertical="center"/>
    </xf>
    <xf numFmtId="0" fontId="17" fillId="0" borderId="0" xfId="0" applyFont="1" applyBorder="1" applyAlignment="1" applyProtection="1">
      <alignment horizontal="left" vertical="center"/>
    </xf>
    <xf numFmtId="0" fontId="7" fillId="0" borderId="0" xfId="0" applyFont="1" applyAlignment="1">
      <alignment horizontal="center" wrapText="1"/>
    </xf>
    <xf numFmtId="0" fontId="17" fillId="0" borderId="31" xfId="0" applyFont="1" applyBorder="1" applyAlignment="1" applyProtection="1">
      <alignment vertical="center" wrapText="1"/>
    </xf>
    <xf numFmtId="0" fontId="0" fillId="0" borderId="30" xfId="0" applyBorder="1" applyAlignment="1" applyProtection="1">
      <alignment horizontal="left" vertical="center" wrapText="1"/>
    </xf>
    <xf numFmtId="0" fontId="2" fillId="0" borderId="1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5" fillId="0" borderId="14"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2" fillId="0" borderId="12"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31" xfId="0" applyFont="1" applyFill="1" applyBorder="1" applyAlignment="1" applyProtection="1">
      <alignment vertical="center" wrapText="1"/>
    </xf>
    <xf numFmtId="0" fontId="0" fillId="0" borderId="0" xfId="0" applyAlignment="1">
      <alignment wrapText="1"/>
    </xf>
    <xf numFmtId="0" fontId="0" fillId="0" borderId="0" xfId="0" applyAlignment="1">
      <alignment horizontal="left" wrapText="1"/>
    </xf>
    <xf numFmtId="0" fontId="0" fillId="0" borderId="0" xfId="0" applyFill="1" applyAlignment="1">
      <alignment wrapText="1"/>
    </xf>
    <xf numFmtId="0" fontId="0" fillId="0" borderId="0" xfId="0" applyFill="1"/>
    <xf numFmtId="0" fontId="5" fillId="0" borderId="8" xfId="0" applyFont="1" applyBorder="1" applyAlignment="1" applyProtection="1">
      <alignment horizontal="left" vertical="center" wrapText="1"/>
    </xf>
    <xf numFmtId="0" fontId="4" fillId="0" borderId="0" xfId="0" applyFont="1" applyAlignment="1">
      <alignment horizontal="center" vertical="center" wrapText="1"/>
    </xf>
    <xf numFmtId="0" fontId="7" fillId="6" borderId="0" xfId="0" applyFont="1" applyFill="1" applyAlignment="1">
      <alignment horizontal="center" wrapText="1"/>
    </xf>
    <xf numFmtId="0" fontId="19" fillId="0" borderId="21" xfId="0" applyFont="1" applyBorder="1" applyAlignment="1" applyProtection="1">
      <alignment horizontal="center" vertical="center" wrapText="1"/>
    </xf>
    <xf numFmtId="0" fontId="8" fillId="0" borderId="0" xfId="0" applyFont="1" applyFill="1" applyAlignment="1">
      <alignment wrapText="1"/>
    </xf>
    <xf numFmtId="0" fontId="7" fillId="0" borderId="0" xfId="0" applyFont="1" applyFill="1" applyAlignment="1">
      <alignment horizontal="center" wrapText="1"/>
    </xf>
    <xf numFmtId="0" fontId="7" fillId="0" borderId="0" xfId="0" applyFont="1" applyFill="1"/>
    <xf numFmtId="0" fontId="7"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0" fillId="0" borderId="13" xfId="0" applyFont="1" applyBorder="1" applyAlignment="1" applyProtection="1">
      <alignment vertical="center"/>
    </xf>
    <xf numFmtId="0" fontId="0" fillId="0" borderId="19" xfId="0" applyFont="1" applyBorder="1" applyAlignment="1" applyProtection="1">
      <alignment vertical="center"/>
    </xf>
    <xf numFmtId="0" fontId="0" fillId="0" borderId="17" xfId="0" applyFont="1" applyBorder="1" applyAlignment="1" applyProtection="1">
      <alignment vertical="center"/>
    </xf>
    <xf numFmtId="0" fontId="0" fillId="0" borderId="0" xfId="0" applyFont="1" applyBorder="1" applyAlignment="1" applyProtection="1">
      <alignment vertical="center"/>
    </xf>
    <xf numFmtId="0" fontId="0" fillId="0" borderId="31" xfId="0" applyBorder="1" applyAlignment="1" applyProtection="1">
      <alignment horizontal="left" vertical="center"/>
    </xf>
    <xf numFmtId="0" fontId="0" fillId="0" borderId="31" xfId="0" applyBorder="1" applyAlignment="1" applyProtection="1">
      <alignment horizontal="center" vertical="center"/>
    </xf>
    <xf numFmtId="0" fontId="0" fillId="0" borderId="31" xfId="0" applyFill="1" applyBorder="1" applyAlignment="1" applyProtection="1">
      <alignment horizontal="left" vertical="center"/>
    </xf>
    <xf numFmtId="0" fontId="0" fillId="0" borderId="0" xfId="0" applyBorder="1" applyAlignment="1" applyProtection="1">
      <alignment horizontal="left" vertical="center"/>
    </xf>
    <xf numFmtId="0" fontId="0" fillId="0" borderId="7" xfId="0" applyFont="1" applyBorder="1" applyAlignment="1" applyProtection="1">
      <alignment vertical="center"/>
    </xf>
    <xf numFmtId="0" fontId="0" fillId="0" borderId="23" xfId="0" applyFont="1" applyBorder="1" applyAlignment="1" applyProtection="1">
      <alignment vertical="center"/>
    </xf>
    <xf numFmtId="0" fontId="0" fillId="0" borderId="8" xfId="0" applyFont="1" applyBorder="1" applyAlignment="1" applyProtection="1">
      <alignment vertical="center"/>
    </xf>
    <xf numFmtId="0" fontId="0" fillId="0" borderId="24" xfId="0" applyFont="1" applyBorder="1" applyAlignment="1" applyProtection="1">
      <alignment vertical="center"/>
    </xf>
    <xf numFmtId="0" fontId="0" fillId="0" borderId="3" xfId="0" applyFont="1" applyBorder="1" applyAlignment="1" applyProtection="1">
      <alignment vertical="center"/>
    </xf>
    <xf numFmtId="0" fontId="0" fillId="0" borderId="27" xfId="0" applyFont="1" applyBorder="1" applyAlignment="1" applyProtection="1">
      <alignment vertical="center"/>
    </xf>
    <xf numFmtId="0" fontId="0" fillId="0" borderId="0" xfId="0" applyFill="1" applyBorder="1" applyAlignment="1" applyProtection="1">
      <alignment horizontal="left" vertical="center"/>
    </xf>
    <xf numFmtId="0" fontId="7" fillId="0" borderId="0" xfId="0" applyFont="1" applyAlignment="1">
      <alignment vertical="top" wrapText="1"/>
    </xf>
    <xf numFmtId="0" fontId="0" fillId="0" borderId="0" xfId="0" applyAlignment="1">
      <alignment vertical="top" wrapText="1"/>
    </xf>
    <xf numFmtId="0" fontId="29" fillId="0" borderId="0" xfId="0" applyFont="1" applyAlignment="1">
      <alignment horizontal="center" vertical="center" wrapText="1"/>
    </xf>
    <xf numFmtId="0" fontId="7" fillId="0" borderId="31" xfId="0" applyFont="1" applyBorder="1" applyAlignment="1" applyProtection="1">
      <alignment horizontal="left" vertical="center" wrapText="1"/>
    </xf>
    <xf numFmtId="0" fontId="10" fillId="0" borderId="0" xfId="0" applyFont="1" applyAlignment="1" applyProtection="1">
      <alignment horizontal="center" vertical="center"/>
    </xf>
    <xf numFmtId="0" fontId="0" fillId="0" borderId="0" xfId="0" applyAlignment="1">
      <alignmen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0" borderId="20" xfId="0" applyFont="1" applyFill="1" applyBorder="1" applyAlignment="1" applyProtection="1">
      <alignment horizontal="right" vertical="center" wrapText="1"/>
    </xf>
    <xf numFmtId="0" fontId="5" fillId="0" borderId="18" xfId="0" applyFont="1" applyFill="1" applyBorder="1" applyAlignment="1" applyProtection="1">
      <alignment horizontal="right" vertical="center" wrapText="1"/>
    </xf>
    <xf numFmtId="0" fontId="5" fillId="0" borderId="9"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17" fillId="0" borderId="3"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7" fillId="0" borderId="0" xfId="0" applyFont="1" applyBorder="1" applyAlignment="1" applyProtection="1">
      <alignment vertical="center"/>
    </xf>
    <xf numFmtId="0" fontId="7" fillId="0" borderId="20" xfId="0" applyFont="1" applyBorder="1" applyAlignment="1" applyProtection="1">
      <alignment vertical="center"/>
    </xf>
    <xf numFmtId="0" fontId="7" fillId="0" borderId="7" xfId="0" applyFont="1" applyBorder="1" applyAlignment="1" applyProtection="1">
      <alignment vertical="center"/>
    </xf>
    <xf numFmtId="0" fontId="5" fillId="0" borderId="14"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7" fillId="0" borderId="3" xfId="0" applyFont="1" applyBorder="1" applyAlignment="1" applyProtection="1">
      <alignment vertical="center"/>
    </xf>
    <xf numFmtId="0" fontId="10" fillId="0" borderId="7" xfId="0" applyFont="1" applyBorder="1" applyAlignment="1" applyProtection="1">
      <alignment horizontal="center" vertical="center"/>
    </xf>
    <xf numFmtId="0" fontId="5" fillId="0" borderId="2" xfId="0" applyFont="1" applyBorder="1" applyAlignment="1" applyProtection="1">
      <alignment horizontal="right" vertical="center" wrapText="1"/>
    </xf>
    <xf numFmtId="0" fontId="5" fillId="0" borderId="3" xfId="0" applyFont="1" applyBorder="1" applyAlignment="1" applyProtection="1">
      <alignment horizontal="right" vertical="center" wrapText="1"/>
    </xf>
    <xf numFmtId="0" fontId="7" fillId="0" borderId="2" xfId="0" applyFont="1" applyFill="1" applyBorder="1" applyAlignment="1" applyProtection="1">
      <alignment horizontal="right" vertical="center" wrapText="1"/>
    </xf>
    <xf numFmtId="0" fontId="7" fillId="0" borderId="14" xfId="0" applyFont="1" applyFill="1" applyBorder="1" applyAlignment="1" applyProtection="1">
      <alignment horizontal="right" vertical="center" wrapText="1"/>
    </xf>
    <xf numFmtId="0" fontId="5" fillId="0" borderId="14" xfId="0" applyFont="1" applyBorder="1" applyAlignment="1" applyProtection="1">
      <alignment horizontal="right" vertical="center" wrapText="1"/>
    </xf>
    <xf numFmtId="0" fontId="7" fillId="0" borderId="3" xfId="0" applyFont="1" applyFill="1" applyBorder="1" applyAlignment="1" applyProtection="1">
      <alignment horizontal="right" vertical="center"/>
    </xf>
    <xf numFmtId="0" fontId="7" fillId="0" borderId="3" xfId="0" applyFont="1" applyBorder="1" applyAlignment="1" applyProtection="1">
      <alignment horizontal="right" vertical="center"/>
    </xf>
    <xf numFmtId="0" fontId="7" fillId="0" borderId="0" xfId="0" applyFont="1" applyAlignment="1" applyProtection="1">
      <alignment horizontal="right" vertical="center"/>
    </xf>
    <xf numFmtId="0" fontId="7" fillId="0" borderId="2"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5" fillId="0" borderId="3" xfId="0" applyFont="1" applyFill="1" applyBorder="1" applyAlignment="1" applyProtection="1">
      <alignment horizontal="right" vertical="center"/>
    </xf>
    <xf numFmtId="0" fontId="7" fillId="0" borderId="0" xfId="0" applyFont="1" applyAlignment="1" applyProtection="1">
      <alignment horizontal="center" vertical="center"/>
    </xf>
    <xf numFmtId="0" fontId="5" fillId="0" borderId="0"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3" xfId="0" applyFont="1" applyFill="1" applyBorder="1" applyAlignment="1" applyProtection="1">
      <alignment vertical="center" wrapText="1"/>
    </xf>
    <xf numFmtId="0" fontId="5" fillId="0" borderId="14" xfId="0" applyFont="1" applyFill="1" applyBorder="1" applyAlignment="1" applyProtection="1">
      <alignment vertical="center" wrapText="1"/>
    </xf>
    <xf numFmtId="0" fontId="5" fillId="5" borderId="2" xfId="0" applyFont="1" applyFill="1" applyBorder="1" applyAlignment="1" applyProtection="1">
      <alignment horizontal="right" vertical="center" wrapText="1"/>
    </xf>
    <xf numFmtId="0" fontId="5" fillId="5" borderId="3" xfId="0" applyFont="1" applyFill="1" applyBorder="1" applyAlignment="1" applyProtection="1">
      <alignment horizontal="right" vertical="center" wrapText="1"/>
    </xf>
    <xf numFmtId="0" fontId="5" fillId="5" borderId="0" xfId="0" applyFont="1" applyFill="1" applyBorder="1" applyAlignment="1" applyProtection="1">
      <alignment horizontal="right" vertical="center" wrapText="1"/>
    </xf>
    <xf numFmtId="0" fontId="5" fillId="5" borderId="14" xfId="0" applyFont="1" applyFill="1" applyBorder="1" applyAlignment="1" applyProtection="1">
      <alignment horizontal="right" vertical="center" wrapText="1"/>
    </xf>
    <xf numFmtId="0" fontId="5" fillId="3" borderId="2" xfId="0" applyFont="1" applyFill="1" applyBorder="1" applyAlignment="1" applyProtection="1">
      <alignment horizontal="right" vertical="center" wrapText="1"/>
    </xf>
    <xf numFmtId="0" fontId="5" fillId="3" borderId="3" xfId="0" applyFont="1" applyFill="1" applyBorder="1" applyAlignment="1" applyProtection="1">
      <alignment horizontal="right" vertical="center" wrapText="1"/>
    </xf>
    <xf numFmtId="0" fontId="7" fillId="3" borderId="0" xfId="0" applyFont="1" applyFill="1" applyAlignment="1" applyProtection="1">
      <alignment horizontal="right" vertical="center" wrapText="1"/>
    </xf>
    <xf numFmtId="0" fontId="7" fillId="3" borderId="3" xfId="0" applyFont="1" applyFill="1" applyBorder="1" applyAlignment="1" applyProtection="1">
      <alignment horizontal="right" vertical="center" wrapText="1"/>
    </xf>
    <xf numFmtId="0" fontId="7" fillId="3" borderId="14" xfId="0" applyFont="1" applyFill="1" applyBorder="1" applyAlignment="1" applyProtection="1">
      <alignment horizontal="right" vertical="center" wrapText="1"/>
    </xf>
    <xf numFmtId="0" fontId="7" fillId="0" borderId="31" xfId="0" applyFont="1" applyBorder="1" applyAlignment="1" applyProtection="1">
      <alignment horizontal="right" vertical="center" wrapText="1"/>
    </xf>
    <xf numFmtId="0" fontId="5" fillId="0" borderId="0" xfId="0" applyFont="1" applyBorder="1" applyAlignment="1" applyProtection="1">
      <alignment horizontal="center" vertical="center"/>
    </xf>
    <xf numFmtId="0" fontId="26" fillId="5" borderId="0" xfId="4" quotePrefix="1" applyFont="1" applyFill="1" applyBorder="1" applyAlignment="1" applyProtection="1">
      <alignment horizontal="right" vertical="center" wrapText="1"/>
    </xf>
    <xf numFmtId="0" fontId="7" fillId="5" borderId="2" xfId="0" applyFont="1" applyFill="1" applyBorder="1" applyAlignment="1" applyProtection="1">
      <alignment horizontal="right" vertical="center" wrapText="1"/>
    </xf>
    <xf numFmtId="0" fontId="7" fillId="5" borderId="3" xfId="0" applyFont="1" applyFill="1" applyBorder="1" applyAlignment="1" applyProtection="1">
      <alignment horizontal="right" vertical="center" wrapText="1"/>
    </xf>
    <xf numFmtId="0" fontId="7" fillId="3" borderId="2" xfId="0" applyFont="1" applyFill="1" applyBorder="1" applyAlignment="1" applyProtection="1">
      <alignment horizontal="right" vertical="center"/>
    </xf>
    <xf numFmtId="0" fontId="7" fillId="3" borderId="0" xfId="0" applyFont="1" applyFill="1" applyAlignment="1" applyProtection="1">
      <alignment horizontal="right" vertical="center"/>
    </xf>
    <xf numFmtId="0" fontId="7" fillId="3" borderId="3" xfId="0" applyFont="1" applyFill="1" applyBorder="1" applyAlignment="1" applyProtection="1">
      <alignment horizontal="right" vertical="center"/>
    </xf>
    <xf numFmtId="0" fontId="5" fillId="3" borderId="0" xfId="0"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xf>
    <xf numFmtId="0" fontId="7" fillId="0" borderId="2" xfId="0" applyFont="1" applyBorder="1" applyAlignment="1" applyProtection="1">
      <alignment horizontal="right" vertical="center"/>
    </xf>
    <xf numFmtId="0" fontId="7" fillId="0" borderId="0" xfId="0" applyFont="1" applyFill="1" applyAlignment="1" applyProtection="1">
      <alignment horizontal="right" vertical="center"/>
    </xf>
    <xf numFmtId="0" fontId="5" fillId="2" borderId="0" xfId="0" applyFont="1" applyFill="1" applyBorder="1" applyAlignment="1" applyProtection="1">
      <alignment horizontal="right" vertical="center" wrapText="1"/>
    </xf>
    <xf numFmtId="0" fontId="5" fillId="2" borderId="3" xfId="0" applyFont="1" applyFill="1" applyBorder="1" applyAlignment="1" applyProtection="1">
      <alignment horizontal="right" vertical="center" wrapText="1"/>
    </xf>
    <xf numFmtId="0" fontId="10"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7" xfId="0" applyFont="1" applyFill="1" applyBorder="1" applyAlignment="1" applyProtection="1">
      <alignment vertical="center"/>
    </xf>
    <xf numFmtId="0" fontId="5" fillId="5" borderId="24" xfId="0" applyFont="1" applyFill="1" applyBorder="1" applyAlignment="1" applyProtection="1">
      <alignment horizontal="right" vertical="center" wrapText="1"/>
    </xf>
    <xf numFmtId="0" fontId="5" fillId="2" borderId="22" xfId="0" applyFont="1" applyFill="1" applyBorder="1" applyAlignment="1" applyProtection="1">
      <alignment horizontal="right" vertical="center" wrapText="1"/>
    </xf>
    <xf numFmtId="0" fontId="5" fillId="2" borderId="27" xfId="0" applyFont="1" applyFill="1" applyBorder="1" applyAlignment="1" applyProtection="1">
      <alignment horizontal="right" vertical="center" wrapText="1"/>
    </xf>
    <xf numFmtId="0" fontId="5" fillId="3" borderId="27" xfId="0" applyFont="1" applyFill="1" applyBorder="1" applyAlignment="1" applyProtection="1">
      <alignment horizontal="right" vertical="center" wrapText="1"/>
    </xf>
    <xf numFmtId="0" fontId="5" fillId="3" borderId="22" xfId="0" applyFont="1" applyFill="1" applyBorder="1" applyAlignment="1" applyProtection="1">
      <alignment horizontal="right" vertical="center" wrapText="1"/>
    </xf>
    <xf numFmtId="0" fontId="7" fillId="3" borderId="32" xfId="0" applyFont="1" applyFill="1" applyBorder="1" applyAlignment="1" applyProtection="1">
      <alignment horizontal="right" vertical="center"/>
    </xf>
    <xf numFmtId="0" fontId="7" fillId="3" borderId="27" xfId="0" applyFont="1" applyFill="1" applyBorder="1" applyAlignment="1" applyProtection="1">
      <alignment horizontal="right" vertical="center"/>
    </xf>
    <xf numFmtId="0" fontId="7" fillId="3" borderId="22" xfId="0" applyFont="1" applyFill="1" applyBorder="1" applyAlignment="1" applyProtection="1">
      <alignment horizontal="right" vertical="center"/>
    </xf>
    <xf numFmtId="0" fontId="7" fillId="0" borderId="22" xfId="0" applyFont="1" applyBorder="1" applyAlignment="1" applyProtection="1">
      <alignment vertical="center"/>
    </xf>
    <xf numFmtId="0" fontId="7" fillId="0" borderId="27" xfId="0" applyFont="1" applyBorder="1" applyAlignment="1" applyProtection="1">
      <alignment vertical="center"/>
    </xf>
    <xf numFmtId="0" fontId="7" fillId="0" borderId="23" xfId="0" applyFont="1" applyBorder="1" applyAlignment="1" applyProtection="1">
      <alignment vertical="center"/>
    </xf>
    <xf numFmtId="0" fontId="7" fillId="0" borderId="1" xfId="0" applyFont="1" applyBorder="1" applyAlignment="1" applyProtection="1">
      <alignment vertical="center"/>
    </xf>
    <xf numFmtId="0" fontId="5" fillId="0" borderId="33"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protection locked="0"/>
    </xf>
    <xf numFmtId="0" fontId="5" fillId="0" borderId="0" xfId="0" applyFont="1" applyFill="1" applyAlignment="1" applyProtection="1">
      <alignment horizontal="right" vertical="center"/>
    </xf>
    <xf numFmtId="0" fontId="7" fillId="0" borderId="8" xfId="0" applyFont="1" applyBorder="1" applyAlignment="1" applyProtection="1">
      <alignment vertical="center"/>
    </xf>
    <xf numFmtId="0" fontId="7" fillId="0" borderId="14" xfId="0" applyFont="1" applyBorder="1" applyAlignment="1" applyProtection="1">
      <alignment vertical="center"/>
    </xf>
    <xf numFmtId="0" fontId="7" fillId="0" borderId="34" xfId="0" applyFont="1" applyFill="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7" fillId="0" borderId="7"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0" xfId="0" applyFont="1" applyAlignment="1" applyProtection="1">
      <alignment horizontal="right" vertical="center" wrapText="1"/>
    </xf>
    <xf numFmtId="0" fontId="5" fillId="0" borderId="8" xfId="0" applyFont="1" applyFill="1" applyBorder="1" applyAlignment="1" applyProtection="1">
      <alignment vertical="center" wrapText="1"/>
    </xf>
    <xf numFmtId="0" fontId="5" fillId="5" borderId="7" xfId="0" applyFont="1" applyFill="1" applyBorder="1" applyAlignment="1" applyProtection="1">
      <alignment horizontal="right" vertical="center" wrapText="1"/>
    </xf>
    <xf numFmtId="0" fontId="7" fillId="3" borderId="7" xfId="0" applyFont="1" applyFill="1" applyBorder="1" applyAlignment="1" applyProtection="1">
      <alignment horizontal="right" vertical="center" wrapText="1"/>
    </xf>
    <xf numFmtId="0" fontId="7" fillId="5" borderId="7" xfId="0" applyFont="1" applyFill="1" applyBorder="1" applyAlignment="1" applyProtection="1">
      <alignment horizontal="right" vertical="center" wrapText="1"/>
    </xf>
    <xf numFmtId="0" fontId="7" fillId="3" borderId="0" xfId="0" applyFont="1" applyFill="1" applyBorder="1" applyAlignment="1" applyProtection="1">
      <alignment horizontal="right" vertical="center" wrapText="1"/>
    </xf>
    <xf numFmtId="0" fontId="5" fillId="5" borderId="25" xfId="0" applyFont="1" applyFill="1" applyBorder="1" applyAlignment="1" applyProtection="1">
      <alignment horizontal="right" vertical="center" wrapText="1"/>
    </xf>
    <xf numFmtId="0" fontId="5" fillId="5" borderId="27" xfId="0" applyFont="1" applyFill="1" applyBorder="1" applyAlignment="1" applyProtection="1">
      <alignment horizontal="right" vertical="center" wrapText="1"/>
    </xf>
    <xf numFmtId="0" fontId="7" fillId="5" borderId="25" xfId="0" applyFont="1" applyFill="1" applyBorder="1" applyAlignment="1" applyProtection="1">
      <alignment horizontal="right" vertical="center" wrapText="1"/>
    </xf>
    <xf numFmtId="0" fontId="7" fillId="5" borderId="23" xfId="0" applyFont="1" applyFill="1" applyBorder="1" applyAlignment="1" applyProtection="1">
      <alignment horizontal="right" vertical="center" wrapText="1"/>
    </xf>
    <xf numFmtId="0" fontId="5" fillId="3" borderId="25" xfId="0" applyFont="1" applyFill="1" applyBorder="1" applyAlignment="1" applyProtection="1">
      <alignment horizontal="right" vertical="center" wrapText="1"/>
    </xf>
    <xf numFmtId="0" fontId="7" fillId="3" borderId="27" xfId="0" applyFont="1" applyFill="1" applyBorder="1" applyAlignment="1" applyProtection="1">
      <alignment horizontal="right" vertical="center" wrapText="1"/>
    </xf>
    <xf numFmtId="0" fontId="7" fillId="3" borderId="22" xfId="0" applyFont="1" applyFill="1" applyBorder="1" applyAlignment="1" applyProtection="1">
      <alignment horizontal="right" vertical="center" wrapText="1"/>
    </xf>
    <xf numFmtId="0" fontId="7" fillId="0" borderId="21" xfId="0" applyFont="1" applyBorder="1" applyAlignment="1" applyProtection="1">
      <alignment vertical="center"/>
    </xf>
    <xf numFmtId="0" fontId="0" fillId="0" borderId="0" xfId="0" applyBorder="1" applyAlignment="1" applyProtection="1">
      <alignment horizontal="center" vertical="center"/>
    </xf>
    <xf numFmtId="0" fontId="5" fillId="5" borderId="8" xfId="0" applyFont="1" applyFill="1" applyBorder="1" applyAlignment="1" applyProtection="1">
      <alignment horizontal="right" vertical="center" wrapText="1"/>
    </xf>
    <xf numFmtId="0" fontId="5" fillId="0" borderId="29" xfId="0" applyFont="1" applyBorder="1" applyAlignment="1" applyProtection="1">
      <alignment horizontal="left" vertical="center" wrapText="1"/>
    </xf>
    <xf numFmtId="0" fontId="5" fillId="5" borderId="22" xfId="0" applyFont="1" applyFill="1" applyBorder="1" applyAlignment="1" applyProtection="1">
      <alignment horizontal="right" vertical="center" wrapText="1"/>
    </xf>
    <xf numFmtId="0" fontId="5" fillId="0" borderId="20" xfId="0" applyFont="1" applyBorder="1" applyAlignment="1" applyProtection="1">
      <alignment horizontal="right" vertical="center" wrapText="1"/>
    </xf>
    <xf numFmtId="0" fontId="17" fillId="0" borderId="31" xfId="0" applyFont="1" applyFill="1" applyBorder="1" applyAlignment="1" applyProtection="1">
      <alignment vertical="center" wrapText="1"/>
    </xf>
    <xf numFmtId="0" fontId="15" fillId="0" borderId="29" xfId="0" applyFont="1" applyBorder="1" applyAlignment="1">
      <alignment horizontal="left" vertical="center" wrapText="1"/>
    </xf>
    <xf numFmtId="0" fontId="11" fillId="0" borderId="7" xfId="0" applyFont="1" applyBorder="1" applyAlignment="1" applyProtection="1">
      <alignment horizontal="center" vertical="center"/>
    </xf>
    <xf numFmtId="0" fontId="13" fillId="0" borderId="31" xfId="0" applyFont="1" applyFill="1" applyBorder="1" applyAlignment="1" applyProtection="1">
      <alignment horizontal="center" vertical="center" wrapText="1"/>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xf>
    <xf numFmtId="0" fontId="34" fillId="0" borderId="0" xfId="0" applyFont="1" applyAlignment="1">
      <alignment horizontal="left" vertical="center"/>
    </xf>
    <xf numFmtId="0" fontId="25" fillId="0" borderId="0" xfId="4" applyAlignment="1">
      <alignment vertical="center"/>
    </xf>
    <xf numFmtId="0" fontId="37" fillId="0" borderId="0" xfId="0" applyFont="1" applyAlignment="1">
      <alignment vertical="center"/>
    </xf>
    <xf numFmtId="0" fontId="39"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left" vertical="center"/>
    </xf>
    <xf numFmtId="0" fontId="7" fillId="0" borderId="27" xfId="0" applyFont="1" applyFill="1" applyBorder="1" applyAlignment="1" applyProtection="1">
      <alignment horizontal="right" vertical="center" wrapText="1"/>
    </xf>
    <xf numFmtId="0" fontId="13" fillId="7" borderId="30"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7" fillId="0" borderId="31" xfId="0" applyFont="1" applyBorder="1" applyAlignment="1" applyProtection="1">
      <alignment horizontal="left" vertical="center" wrapText="1"/>
    </xf>
    <xf numFmtId="0" fontId="29" fillId="5" borderId="8" xfId="0" applyFont="1" applyFill="1" applyBorder="1" applyAlignment="1" applyProtection="1">
      <alignment horizontal="right" vertical="center" wrapText="1"/>
    </xf>
    <xf numFmtId="0" fontId="17" fillId="2" borderId="3" xfId="0" applyFont="1" applyFill="1" applyBorder="1" applyAlignment="1" applyProtection="1">
      <alignment horizontal="right" vertical="center" wrapText="1"/>
    </xf>
    <xf numFmtId="0" fontId="5" fillId="5" borderId="26" xfId="0" applyFont="1" applyFill="1" applyBorder="1" applyAlignment="1" applyProtection="1">
      <alignment horizontal="right" vertical="center" wrapText="1"/>
    </xf>
    <xf numFmtId="0" fontId="5" fillId="0" borderId="24" xfId="0" applyFont="1" applyFill="1" applyBorder="1" applyAlignment="1" applyProtection="1">
      <alignment horizontal="right" vertical="center" wrapText="1"/>
    </xf>
    <xf numFmtId="0" fontId="5" fillId="0" borderId="26"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protection locked="0"/>
    </xf>
    <xf numFmtId="0" fontId="5" fillId="0" borderId="3" xfId="0" applyFont="1" applyFill="1" applyBorder="1" applyAlignment="1" applyProtection="1">
      <alignment horizontal="right" vertical="center"/>
      <protection locked="0"/>
    </xf>
    <xf numFmtId="0" fontId="0" fillId="0" borderId="0" xfId="0" applyAlignment="1" applyProtection="1">
      <alignment horizontal="left" vertical="center"/>
      <protection locked="0"/>
    </xf>
    <xf numFmtId="0" fontId="7" fillId="0" borderId="3" xfId="0" applyFont="1" applyFill="1" applyBorder="1" applyAlignment="1" applyProtection="1">
      <alignment horizontal="right" vertical="center" wrapText="1"/>
      <protection locked="0"/>
    </xf>
    <xf numFmtId="0" fontId="7" fillId="3" borderId="3" xfId="0" applyFont="1" applyFill="1" applyBorder="1" applyAlignment="1" applyProtection="1">
      <alignment horizontal="right" vertical="center" wrapText="1"/>
      <protection locked="0"/>
    </xf>
    <xf numFmtId="0" fontId="7" fillId="3" borderId="27" xfId="0" applyFont="1" applyFill="1" applyBorder="1" applyAlignment="1" applyProtection="1">
      <alignment horizontal="right" vertical="center" wrapText="1"/>
      <protection locked="0"/>
    </xf>
    <xf numFmtId="0" fontId="2" fillId="9" borderId="13" xfId="0" applyFont="1" applyFill="1" applyBorder="1" applyAlignment="1" applyProtection="1">
      <alignment horizontal="center" vertical="center" wrapText="1"/>
    </xf>
    <xf numFmtId="0" fontId="7" fillId="5" borderId="0" xfId="0" applyFont="1" applyFill="1" applyAlignment="1" applyProtection="1">
      <alignment horizontal="right" vertical="center"/>
    </xf>
    <xf numFmtId="0" fontId="13" fillId="7" borderId="28" xfId="0" applyFont="1" applyFill="1" applyBorder="1" applyAlignment="1" applyProtection="1">
      <alignment horizontal="center" vertical="center" wrapText="1"/>
    </xf>
    <xf numFmtId="0" fontId="7" fillId="0" borderId="7" xfId="0" applyFont="1" applyBorder="1" applyAlignment="1" applyProtection="1">
      <alignment horizontal="right" vertical="center" wrapText="1"/>
    </xf>
    <xf numFmtId="0" fontId="7" fillId="3" borderId="23" xfId="0" applyFont="1" applyFill="1" applyBorder="1" applyAlignment="1" applyProtection="1">
      <alignment horizontal="right" vertical="center" wrapText="1"/>
    </xf>
    <xf numFmtId="0" fontId="2" fillId="0" borderId="18"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17" fillId="0" borderId="14" xfId="0" applyFont="1" applyBorder="1" applyAlignment="1" applyProtection="1">
      <alignment horizontal="right" vertical="center" wrapText="1"/>
    </xf>
    <xf numFmtId="0" fontId="5" fillId="0" borderId="24" xfId="0" applyFont="1" applyBorder="1" applyAlignment="1" applyProtection="1">
      <alignment horizontal="right" vertical="center" wrapText="1"/>
    </xf>
    <xf numFmtId="0" fontId="5" fillId="0" borderId="26" xfId="0" applyFont="1" applyBorder="1" applyAlignment="1" applyProtection="1">
      <alignment horizontal="right" vertical="center" wrapText="1"/>
    </xf>
    <xf numFmtId="0" fontId="5" fillId="0" borderId="31" xfId="0" applyFont="1" applyFill="1" applyBorder="1" applyAlignment="1" applyProtection="1">
      <alignment horizontal="left" vertical="center" wrapText="1"/>
    </xf>
    <xf numFmtId="0" fontId="17" fillId="0" borderId="31" xfId="0" applyFont="1" applyFill="1" applyBorder="1" applyAlignment="1" applyProtection="1">
      <alignment horizontal="left" vertical="center" wrapText="1"/>
    </xf>
    <xf numFmtId="0" fontId="7" fillId="0" borderId="0" xfId="0" applyFont="1" applyFill="1" applyAlignment="1" applyProtection="1">
      <alignment horizontal="right" vertical="center" wrapText="1"/>
    </xf>
    <xf numFmtId="0" fontId="5" fillId="0" borderId="0" xfId="0" applyFont="1" applyFill="1" applyAlignment="1" applyProtection="1">
      <alignment horizontal="right" vertical="center" wrapText="1"/>
    </xf>
    <xf numFmtId="0" fontId="7" fillId="3" borderId="26" xfId="0" applyFont="1" applyFill="1" applyBorder="1" applyAlignment="1" applyProtection="1">
      <alignment horizontal="right" vertical="center" wrapText="1"/>
    </xf>
    <xf numFmtId="0" fontId="7" fillId="3" borderId="2" xfId="0" applyFont="1" applyFill="1" applyBorder="1" applyAlignment="1" applyProtection="1">
      <alignment horizontal="right" vertical="center" wrapText="1"/>
    </xf>
    <xf numFmtId="0" fontId="7" fillId="5" borderId="0" xfId="0" applyFont="1" applyFill="1" applyAlignment="1" applyProtection="1">
      <alignment horizontal="right" vertical="center" wrapText="1"/>
    </xf>
    <xf numFmtId="0" fontId="7" fillId="3" borderId="32" xfId="0" applyFont="1" applyFill="1" applyBorder="1" applyAlignment="1" applyProtection="1">
      <alignment horizontal="right" vertical="center" wrapText="1"/>
    </xf>
    <xf numFmtId="0" fontId="5" fillId="0" borderId="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7" fillId="0" borderId="9" xfId="0" applyFont="1" applyFill="1" applyBorder="1" applyAlignment="1" applyProtection="1">
      <alignment horizontal="right" vertical="center" wrapText="1"/>
    </xf>
    <xf numFmtId="0" fontId="7" fillId="0" borderId="20" xfId="0" applyFont="1" applyFill="1" applyBorder="1" applyAlignment="1" applyProtection="1">
      <alignment horizontal="right" vertical="center" wrapText="1"/>
    </xf>
    <xf numFmtId="0" fontId="7" fillId="0" borderId="18" xfId="0" applyFont="1" applyFill="1" applyBorder="1" applyAlignment="1" applyProtection="1">
      <alignment horizontal="right" vertical="center" wrapText="1"/>
    </xf>
    <xf numFmtId="0" fontId="7" fillId="0" borderId="24" xfId="0" applyFont="1" applyFill="1" applyBorder="1" applyAlignment="1" applyProtection="1">
      <alignment horizontal="right" vertical="center" wrapText="1"/>
    </xf>
    <xf numFmtId="0" fontId="7" fillId="0" borderId="26" xfId="0" applyFont="1" applyFill="1" applyBorder="1" applyAlignment="1" applyProtection="1">
      <alignment horizontal="right" vertical="center" wrapText="1"/>
    </xf>
    <xf numFmtId="0" fontId="2" fillId="0" borderId="9" xfId="0" applyFont="1" applyFill="1" applyBorder="1" applyAlignment="1" applyProtection="1">
      <alignment horizontal="right" vertical="center" wrapText="1"/>
    </xf>
    <xf numFmtId="0" fontId="2" fillId="0" borderId="20" xfId="0" applyFont="1" applyFill="1" applyBorder="1" applyAlignment="1" applyProtection="1">
      <alignment horizontal="right" vertical="center" wrapText="1"/>
    </xf>
    <xf numFmtId="0" fontId="2" fillId="0" borderId="8"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5" fillId="0" borderId="8" xfId="0" applyFont="1" applyBorder="1" applyAlignment="1" applyProtection="1">
      <alignment horizontal="right" vertical="center" wrapText="1"/>
    </xf>
    <xf numFmtId="0" fontId="7" fillId="0" borderId="8" xfId="0" applyFont="1" applyBorder="1" applyAlignment="1" applyProtection="1">
      <alignment horizontal="right" vertical="center" wrapText="1"/>
    </xf>
    <xf numFmtId="0" fontId="17" fillId="0" borderId="8" xfId="0" applyFont="1" applyBorder="1" applyAlignment="1" applyProtection="1">
      <alignment horizontal="right" vertical="center" wrapText="1"/>
    </xf>
    <xf numFmtId="0" fontId="17" fillId="0" borderId="3" xfId="0" applyFont="1" applyBorder="1" applyAlignment="1" applyProtection="1">
      <alignment horizontal="right" vertical="center" wrapText="1"/>
    </xf>
    <xf numFmtId="0" fontId="5" fillId="0" borderId="27" xfId="0" applyFont="1" applyBorder="1" applyAlignment="1" applyProtection="1">
      <alignment horizontal="right" vertical="center" wrapText="1"/>
    </xf>
    <xf numFmtId="0" fontId="5" fillId="0" borderId="27" xfId="0" applyFont="1" applyFill="1" applyBorder="1" applyAlignment="1" applyProtection="1">
      <alignment horizontal="right" vertical="center" wrapText="1"/>
    </xf>
    <xf numFmtId="0" fontId="26" fillId="5" borderId="2" xfId="4" quotePrefix="1" applyFont="1" applyFill="1" applyBorder="1" applyAlignment="1" applyProtection="1">
      <alignment horizontal="right" vertical="center" wrapText="1"/>
    </xf>
    <xf numFmtId="0" fontId="29" fillId="5" borderId="2" xfId="0" applyFont="1" applyFill="1" applyBorder="1" applyAlignment="1" applyProtection="1">
      <alignment horizontal="right"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0" xfId="0" applyFont="1" applyBorder="1" applyAlignment="1" applyProtection="1">
      <alignment horizontal="right" vertical="center" wrapText="1"/>
    </xf>
    <xf numFmtId="0" fontId="5" fillId="2" borderId="2" xfId="0" applyFont="1" applyFill="1" applyBorder="1" applyAlignment="1" applyProtection="1">
      <alignment horizontal="right" vertical="center" wrapText="1"/>
    </xf>
    <xf numFmtId="0" fontId="5" fillId="2" borderId="25" xfId="0" applyFont="1" applyFill="1" applyBorder="1" applyAlignment="1" applyProtection="1">
      <alignment horizontal="right" vertical="center" wrapText="1"/>
    </xf>
    <xf numFmtId="0" fontId="0" fillId="0" borderId="0" xfId="0" applyAlignment="1" applyProtection="1">
      <alignment horizontal="right" vertical="center" wrapText="1"/>
    </xf>
    <xf numFmtId="0" fontId="0" fillId="0" borderId="0" xfId="0" applyAlignment="1" applyProtection="1">
      <alignment horizontal="right" vertical="center"/>
    </xf>
    <xf numFmtId="0" fontId="5" fillId="0" borderId="35" xfId="0" applyFont="1" applyFill="1" applyBorder="1" applyAlignment="1" applyProtection="1">
      <alignment horizontal="right" vertical="center" wrapText="1"/>
    </xf>
    <xf numFmtId="0" fontId="0" fillId="0" borderId="0" xfId="0" applyAlignment="1">
      <alignment horizontal="left"/>
    </xf>
    <xf numFmtId="0" fontId="5" fillId="0" borderId="2" xfId="0" applyFont="1" applyFill="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7" fillId="0" borderId="2" xfId="0" applyFont="1" applyBorder="1" applyAlignment="1" applyProtection="1">
      <alignment horizontal="right" vertical="center" wrapText="1"/>
      <protection locked="0"/>
    </xf>
    <xf numFmtId="0" fontId="5" fillId="3" borderId="2" xfId="0" applyFont="1" applyFill="1" applyBorder="1" applyAlignment="1" applyProtection="1">
      <alignment horizontal="right" vertical="center" wrapText="1"/>
      <protection locked="0"/>
    </xf>
    <xf numFmtId="0" fontId="5" fillId="3" borderId="3" xfId="0" applyFont="1" applyFill="1" applyBorder="1" applyAlignment="1" applyProtection="1">
      <alignment horizontal="right" vertical="center" wrapText="1"/>
      <protection locked="0"/>
    </xf>
    <xf numFmtId="0" fontId="7" fillId="3" borderId="2" xfId="0" applyFont="1" applyFill="1" applyBorder="1" applyAlignment="1" applyProtection="1">
      <alignment horizontal="right" vertical="center" wrapText="1"/>
      <protection locked="0"/>
    </xf>
    <xf numFmtId="0" fontId="5" fillId="3" borderId="25" xfId="0" applyFont="1" applyFill="1" applyBorder="1" applyAlignment="1" applyProtection="1">
      <alignment horizontal="right" vertical="center" wrapText="1"/>
      <protection locked="0"/>
    </xf>
    <xf numFmtId="0" fontId="5" fillId="3" borderId="27" xfId="0" applyFont="1" applyFill="1"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5" fillId="0" borderId="3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19" fillId="0" borderId="6"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5" fillId="0" borderId="31" xfId="0" applyFont="1" applyBorder="1" applyAlignment="1" applyProtection="1">
      <alignment vertical="center" wrapText="1"/>
    </xf>
    <xf numFmtId="0" fontId="13" fillId="0" borderId="31" xfId="0" applyFont="1" applyBorder="1" applyAlignment="1" applyProtection="1">
      <alignment horizontal="left" vertical="center" wrapText="1"/>
    </xf>
    <xf numFmtId="0" fontId="7" fillId="3" borderId="36" xfId="0" applyFont="1" applyFill="1" applyBorder="1" applyAlignment="1" applyProtection="1">
      <alignment horizontal="right" vertical="center"/>
    </xf>
    <xf numFmtId="0" fontId="5" fillId="3" borderId="3" xfId="0" applyFont="1" applyFill="1" applyBorder="1" applyAlignment="1" applyProtection="1">
      <alignment horizontal="right" vertical="center"/>
      <protection locked="0"/>
    </xf>
    <xf numFmtId="0" fontId="0" fillId="7" borderId="0" xfId="0" applyFill="1" applyAlignment="1">
      <alignment horizontal="center" vertical="center"/>
    </xf>
    <xf numFmtId="0" fontId="5" fillId="0" borderId="31" xfId="0" applyFont="1" applyBorder="1" applyAlignment="1" applyProtection="1">
      <alignment vertical="center" wrapText="1"/>
    </xf>
    <xf numFmtId="0" fontId="13" fillId="0" borderId="1"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xf>
    <xf numFmtId="0" fontId="9" fillId="8" borderId="12"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0" fillId="0" borderId="19"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9" fillId="7" borderId="10"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7" borderId="12" xfId="0" applyFont="1" applyFill="1" applyBorder="1" applyAlignment="1" applyProtection="1">
      <alignment horizontal="center" vertical="center"/>
    </xf>
    <xf numFmtId="0" fontId="9" fillId="5" borderId="10"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vertical="center" wrapText="1"/>
    </xf>
    <xf numFmtId="0" fontId="5" fillId="0" borderId="7" xfId="0" applyFont="1" applyBorder="1" applyAlignment="1" applyProtection="1">
      <alignment vertical="center" wrapText="1"/>
    </xf>
    <xf numFmtId="0" fontId="19" fillId="0" borderId="0"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0" xfId="0" applyFont="1" applyAlignment="1" applyProtection="1">
      <alignment vertical="center" wrapText="1"/>
    </xf>
    <xf numFmtId="0" fontId="17" fillId="0" borderId="7" xfId="0" applyFont="1" applyBorder="1" applyAlignment="1" applyProtection="1">
      <alignment vertical="center" wrapText="1"/>
    </xf>
    <xf numFmtId="0" fontId="14" fillId="0" borderId="6"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7" xfId="0" applyFont="1" applyBorder="1" applyAlignment="1" applyProtection="1">
      <alignment horizontal="center" vertical="center"/>
    </xf>
    <xf numFmtId="0" fontId="5" fillId="0" borderId="31" xfId="0" applyFont="1" applyBorder="1" applyAlignment="1" applyProtection="1">
      <alignment horizontal="left" vertical="center" wrapText="1"/>
    </xf>
    <xf numFmtId="0" fontId="19" fillId="0" borderId="6" xfId="0" applyFont="1" applyBorder="1" applyAlignment="1" applyProtection="1">
      <alignment horizontal="center" vertical="center" wrapText="1"/>
    </xf>
    <xf numFmtId="0" fontId="5" fillId="0" borderId="22"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13" fillId="0" borderId="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22" xfId="0" applyFont="1" applyBorder="1" applyAlignment="1" applyProtection="1">
      <alignment horizontal="left" vertical="center" wrapText="1"/>
    </xf>
    <xf numFmtId="0" fontId="17" fillId="0" borderId="23" xfId="0" applyFont="1" applyBorder="1" applyAlignment="1" applyProtection="1">
      <alignment horizontal="left" vertical="center" wrapText="1"/>
    </xf>
    <xf numFmtId="0" fontId="5" fillId="0" borderId="29" xfId="0" applyFont="1" applyBorder="1" applyAlignment="1" applyProtection="1">
      <alignment vertical="center" wrapText="1"/>
    </xf>
    <xf numFmtId="0" fontId="19" fillId="0" borderId="4" xfId="0" applyFont="1" applyBorder="1" applyAlignment="1" applyProtection="1">
      <alignment horizontal="center" vertical="center" wrapText="1"/>
    </xf>
    <xf numFmtId="0" fontId="13" fillId="0" borderId="31" xfId="0" applyFont="1" applyBorder="1" applyAlignment="1" applyProtection="1">
      <alignment horizontal="left" vertical="center" wrapText="1"/>
    </xf>
  </cellXfs>
  <cellStyles count="5">
    <cellStyle name="Hyperlink" xfId="4" builtinId="8"/>
    <cellStyle name="Normal" xfId="0" builtinId="0"/>
    <cellStyle name="Normal 2" xfId="2" xr:uid="{00000000-0005-0000-0000-000002000000}"/>
    <cellStyle name="Normal 2 2" xfId="3" xr:uid="{00000000-0005-0000-0000-000003000000}"/>
    <cellStyle name="Normal 3" xfId="1" xr:uid="{00000000-0005-0000-0000-000004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CE6F1"/>
      <color rgb="FF95B3D7"/>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2183280</xdr:colOff>
          <xdr:row>3</xdr:row>
          <xdr:rowOff>663015</xdr:rowOff>
        </xdr:from>
        <xdr:to>
          <xdr:col>8</xdr:col>
          <xdr:colOff>3021480</xdr:colOff>
          <xdr:row>3</xdr:row>
          <xdr:rowOff>1291665</xdr:rowOff>
        </xdr:to>
        <xdr:sp macro="" textlink="">
          <xdr:nvSpPr>
            <xdr:cNvPr id="2073" name="Object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1409700</xdr:colOff>
          <xdr:row>3</xdr:row>
          <xdr:rowOff>736600</xdr:rowOff>
        </xdr:from>
        <xdr:to>
          <xdr:col>8</xdr:col>
          <xdr:colOff>2241550</xdr:colOff>
          <xdr:row>3</xdr:row>
          <xdr:rowOff>1365250</xdr:rowOff>
        </xdr:to>
        <xdr:sp macro="" textlink="">
          <xdr:nvSpPr>
            <xdr:cNvPr id="4127" name="Object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1714500</xdr:colOff>
          <xdr:row>3</xdr:row>
          <xdr:rowOff>628650</xdr:rowOff>
        </xdr:from>
        <xdr:to>
          <xdr:col>8</xdr:col>
          <xdr:colOff>2546350</xdr:colOff>
          <xdr:row>3</xdr:row>
          <xdr:rowOff>1270000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MRIndicators@oecd.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2:E47"/>
  <sheetViews>
    <sheetView zoomScale="85" zoomScaleNormal="85" workbookViewId="0">
      <selection activeCell="H16" sqref="H16"/>
    </sheetView>
  </sheetViews>
  <sheetFormatPr defaultRowHeight="12.5" x14ac:dyDescent="0.25"/>
  <cols>
    <col min="2" max="2" width="14.54296875" customWidth="1"/>
    <col min="5" max="5" width="19" bestFit="1" customWidth="1"/>
  </cols>
  <sheetData>
    <row r="2" spans="2:5" ht="25" x14ac:dyDescent="0.25">
      <c r="B2" s="3" t="s">
        <v>13</v>
      </c>
      <c r="E2" s="1" t="s">
        <v>35</v>
      </c>
    </row>
    <row r="3" spans="2:5" x14ac:dyDescent="0.25">
      <c r="B3" s="2" t="s">
        <v>12</v>
      </c>
      <c r="E3" s="208" t="s">
        <v>12</v>
      </c>
    </row>
    <row r="4" spans="2:5" x14ac:dyDescent="0.25">
      <c r="E4" s="208" t="s">
        <v>36</v>
      </c>
    </row>
    <row r="5" spans="2:5" x14ac:dyDescent="0.25">
      <c r="E5" s="208" t="s">
        <v>37</v>
      </c>
    </row>
    <row r="6" spans="2:5" x14ac:dyDescent="0.25">
      <c r="E6" s="208" t="s">
        <v>38</v>
      </c>
    </row>
    <row r="7" spans="2:5" x14ac:dyDescent="0.25">
      <c r="E7" s="208" t="s">
        <v>39</v>
      </c>
    </row>
    <row r="8" spans="2:5" x14ac:dyDescent="0.25">
      <c r="E8" s="208" t="s">
        <v>421</v>
      </c>
    </row>
    <row r="9" spans="2:5" x14ac:dyDescent="0.25">
      <c r="E9" s="208" t="s">
        <v>422</v>
      </c>
    </row>
    <row r="10" spans="2:5" x14ac:dyDescent="0.25">
      <c r="E10" s="208" t="s">
        <v>423</v>
      </c>
    </row>
    <row r="11" spans="2:5" x14ac:dyDescent="0.25">
      <c r="E11" s="208" t="s">
        <v>40</v>
      </c>
    </row>
    <row r="12" spans="2:5" x14ac:dyDescent="0.25">
      <c r="E12" s="208" t="s">
        <v>41</v>
      </c>
    </row>
    <row r="13" spans="2:5" x14ac:dyDescent="0.25">
      <c r="E13" s="208" t="s">
        <v>42</v>
      </c>
    </row>
    <row r="14" spans="2:5" x14ac:dyDescent="0.25">
      <c r="E14" s="208" t="s">
        <v>43</v>
      </c>
    </row>
    <row r="15" spans="2:5" x14ac:dyDescent="0.25">
      <c r="E15" s="208" t="s">
        <v>44</v>
      </c>
    </row>
    <row r="16" spans="2:5" x14ac:dyDescent="0.25">
      <c r="E16" s="208" t="s">
        <v>424</v>
      </c>
    </row>
    <row r="17" spans="5:5" x14ac:dyDescent="0.25">
      <c r="E17" s="208" t="s">
        <v>45</v>
      </c>
    </row>
    <row r="18" spans="5:5" x14ac:dyDescent="0.25">
      <c r="E18" s="208" t="s">
        <v>46</v>
      </c>
    </row>
    <row r="19" spans="5:5" x14ac:dyDescent="0.25">
      <c r="E19" s="208" t="s">
        <v>47</v>
      </c>
    </row>
    <row r="20" spans="5:5" x14ac:dyDescent="0.25">
      <c r="E20" s="208" t="s">
        <v>48</v>
      </c>
    </row>
    <row r="21" spans="5:5" x14ac:dyDescent="0.25">
      <c r="E21" s="208" t="s">
        <v>49</v>
      </c>
    </row>
    <row r="22" spans="5:5" x14ac:dyDescent="0.25">
      <c r="E22" s="208" t="s">
        <v>50</v>
      </c>
    </row>
    <row r="23" spans="5:5" x14ac:dyDescent="0.25">
      <c r="E23" s="208" t="s">
        <v>51</v>
      </c>
    </row>
    <row r="24" spans="5:5" x14ac:dyDescent="0.25">
      <c r="E24" s="208" t="s">
        <v>52</v>
      </c>
    </row>
    <row r="25" spans="5:5" x14ac:dyDescent="0.25">
      <c r="E25" s="208" t="s">
        <v>53</v>
      </c>
    </row>
    <row r="26" spans="5:5" x14ac:dyDescent="0.25">
      <c r="E26" s="208" t="s">
        <v>425</v>
      </c>
    </row>
    <row r="27" spans="5:5" x14ac:dyDescent="0.25">
      <c r="E27" s="208" t="s">
        <v>426</v>
      </c>
    </row>
    <row r="28" spans="5:5" x14ac:dyDescent="0.25">
      <c r="E28" s="208" t="s">
        <v>54</v>
      </c>
    </row>
    <row r="29" spans="5:5" x14ac:dyDescent="0.25">
      <c r="E29" s="208" t="s">
        <v>55</v>
      </c>
    </row>
    <row r="30" spans="5:5" x14ac:dyDescent="0.25">
      <c r="E30" s="208" t="s">
        <v>56</v>
      </c>
    </row>
    <row r="31" spans="5:5" x14ac:dyDescent="0.25">
      <c r="E31" s="208" t="s">
        <v>57</v>
      </c>
    </row>
    <row r="32" spans="5:5" x14ac:dyDescent="0.25">
      <c r="E32" s="208" t="s">
        <v>58</v>
      </c>
    </row>
    <row r="33" spans="5:5" x14ac:dyDescent="0.25">
      <c r="E33" s="208" t="s">
        <v>59</v>
      </c>
    </row>
    <row r="34" spans="5:5" x14ac:dyDescent="0.25">
      <c r="E34" s="208" t="s">
        <v>60</v>
      </c>
    </row>
    <row r="35" spans="5:5" x14ac:dyDescent="0.25">
      <c r="E35" s="208" t="s">
        <v>66</v>
      </c>
    </row>
    <row r="36" spans="5:5" x14ac:dyDescent="0.25">
      <c r="E36" s="208" t="s">
        <v>61</v>
      </c>
    </row>
    <row r="37" spans="5:5" x14ac:dyDescent="0.25">
      <c r="E37" s="208" t="s">
        <v>62</v>
      </c>
    </row>
    <row r="38" spans="5:5" x14ac:dyDescent="0.25">
      <c r="E38" s="208" t="s">
        <v>63</v>
      </c>
    </row>
    <row r="39" spans="5:5" x14ac:dyDescent="0.25">
      <c r="E39" s="208" t="s">
        <v>267</v>
      </c>
    </row>
    <row r="40" spans="5:5" x14ac:dyDescent="0.25">
      <c r="E40" s="208" t="s">
        <v>64</v>
      </c>
    </row>
    <row r="41" spans="5:5" x14ac:dyDescent="0.25">
      <c r="E41" s="208" t="s">
        <v>427</v>
      </c>
    </row>
    <row r="42" spans="5:5" x14ac:dyDescent="0.25">
      <c r="E42" s="208" t="s">
        <v>428</v>
      </c>
    </row>
    <row r="43" spans="5:5" x14ac:dyDescent="0.25">
      <c r="E43" s="208" t="s">
        <v>65</v>
      </c>
    </row>
    <row r="44" spans="5:5" x14ac:dyDescent="0.25">
      <c r="E44" s="208" t="s">
        <v>429</v>
      </c>
    </row>
    <row r="45" spans="5:5" x14ac:dyDescent="0.25">
      <c r="E45" s="208" t="s">
        <v>430</v>
      </c>
    </row>
    <row r="46" spans="5:5" x14ac:dyDescent="0.25">
      <c r="E46" s="208" t="s">
        <v>431</v>
      </c>
    </row>
    <row r="47" spans="5:5" x14ac:dyDescent="0.25">
      <c r="E47" s="208" t="s">
        <v>432</v>
      </c>
    </row>
  </sheetData>
  <sheetProtection algorithmName="SHA-512" hashValue="BHm68VZo9r6oyVEUXjpbOlCfmWP4EIuySyoiWw7Tb1nzCemau6UZoREO4BCiJ6w7TSzCSebJrZUj0M8QOqcYyA==" saltValue="0f1mWvgdNOTWqBegwhsaFA==" spinCount="100000" sheet="1" objects="1" scenarios="1"/>
  <dataValidations count="1">
    <dataValidation type="list" allowBlank="1" showInputMessage="1" showErrorMessage="1" sqref="B3" xr:uid="{00000000-0002-0000-0000-000000000000}">
      <formula1>$E$3:$E$47</formula1>
    </dataValidation>
  </dataValidations>
  <pageMargins left="0.7" right="0.7" top="0.75" bottom="0.75" header="0.3" footer="0.3"/>
  <pageSetup paperSize="9" orientation="portrait"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6"/>
  <sheetViews>
    <sheetView zoomScale="85" zoomScaleNormal="85" workbookViewId="0">
      <selection activeCell="B6" sqref="B6"/>
    </sheetView>
  </sheetViews>
  <sheetFormatPr defaultColWidth="9.1796875" defaultRowHeight="12.5" x14ac:dyDescent="0.25"/>
  <cols>
    <col min="1" max="1" width="17.26953125" style="6" customWidth="1"/>
    <col min="2" max="2" width="74" style="6" customWidth="1"/>
    <col min="3" max="3" width="29" style="6" customWidth="1"/>
    <col min="4" max="16384" width="9.1796875" style="6"/>
  </cols>
  <sheetData>
    <row r="1" spans="1:3" ht="14" x14ac:dyDescent="0.3">
      <c r="B1" s="4" t="s">
        <v>67</v>
      </c>
    </row>
    <row r="2" spans="1:3" ht="13" thickBot="1" x14ac:dyDescent="0.3"/>
    <row r="3" spans="1:3" ht="29.5" thickBot="1" x14ac:dyDescent="0.3">
      <c r="A3" s="8" t="s">
        <v>68</v>
      </c>
      <c r="B3" s="24" t="s">
        <v>74</v>
      </c>
      <c r="C3" s="21"/>
    </row>
    <row r="4" spans="1:3" ht="36" customHeight="1" thickBot="1" x14ac:dyDescent="0.3">
      <c r="A4" s="197" t="s">
        <v>361</v>
      </c>
      <c r="B4" s="23" t="s">
        <v>360</v>
      </c>
      <c r="C4" s="22"/>
    </row>
    <row r="5" spans="1:3" ht="29.5" thickBot="1" x14ac:dyDescent="0.3">
      <c r="A5" s="197" t="s">
        <v>362</v>
      </c>
      <c r="B5" s="23" t="s">
        <v>363</v>
      </c>
    </row>
    <row r="6" spans="1:3" ht="29.5" thickBot="1" x14ac:dyDescent="0.3">
      <c r="A6" s="197" t="s">
        <v>364</v>
      </c>
      <c r="B6" s="23" t="s">
        <v>365</v>
      </c>
    </row>
  </sheetData>
  <sheetProtection algorithmName="SHA-512" hashValue="7tuIYPJoPSmFgjfMnPFALKPnLGDHaXATRdSG/TjBg5tR0XjK+bnSIsTz9OXNwK2a+kfH7Hn075bxja374hWatg==" saltValue="HWpDkp7hL7qT7l1Fp1DG6w==" spinCount="100000" sheet="1" objects="1" scenarios="1"/>
  <pageMargins left="0.7" right="0.7" top="0.75" bottom="0.75" header="0.3" footer="0.3"/>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875E0-B84D-4EE4-AA53-961F183A5E66}">
  <sheetPr codeName="Sheet2"/>
  <dimension ref="A1:E63"/>
  <sheetViews>
    <sheetView topLeftCell="A14" zoomScale="85" zoomScaleNormal="85" workbookViewId="0">
      <selection activeCell="H16" sqref="H16"/>
    </sheetView>
  </sheetViews>
  <sheetFormatPr defaultColWidth="9.1796875" defaultRowHeight="12.5" x14ac:dyDescent="0.25"/>
  <cols>
    <col min="1" max="1" width="19.453125" style="92" customWidth="1"/>
    <col min="2" max="2" width="32.7265625" style="92" customWidth="1"/>
    <col min="3" max="16384" width="9.1796875" style="92"/>
  </cols>
  <sheetData>
    <row r="1" spans="1:5" ht="19.5" x14ac:dyDescent="0.25">
      <c r="A1" s="200" t="s">
        <v>368</v>
      </c>
    </row>
    <row r="2" spans="1:5" ht="19.5" x14ac:dyDescent="0.25">
      <c r="A2" s="200"/>
    </row>
    <row r="3" spans="1:5" ht="14.5" x14ac:dyDescent="0.25">
      <c r="A3" s="201" t="s">
        <v>369</v>
      </c>
    </row>
    <row r="4" spans="1:5" ht="14.5" x14ac:dyDescent="0.25">
      <c r="A4" s="202" t="s">
        <v>370</v>
      </c>
    </row>
    <row r="5" spans="1:5" ht="14.5" x14ac:dyDescent="0.25">
      <c r="A5" s="202" t="s">
        <v>371</v>
      </c>
    </row>
    <row r="6" spans="1:5" ht="14.5" x14ac:dyDescent="0.25">
      <c r="A6" s="202" t="s">
        <v>372</v>
      </c>
    </row>
    <row r="7" spans="1:5" ht="14.5" x14ac:dyDescent="0.25">
      <c r="A7" s="202" t="s">
        <v>373</v>
      </c>
    </row>
    <row r="8" spans="1:5" ht="14.5" x14ac:dyDescent="0.25">
      <c r="A8" s="203"/>
    </row>
    <row r="9" spans="1:5" x14ac:dyDescent="0.25">
      <c r="A9" s="204" t="s">
        <v>374</v>
      </c>
    </row>
    <row r="10" spans="1:5" x14ac:dyDescent="0.25">
      <c r="A10" s="204"/>
    </row>
    <row r="11" spans="1:5" ht="25.5" customHeight="1" x14ac:dyDescent="0.25">
      <c r="A11" s="205" t="s">
        <v>375</v>
      </c>
    </row>
    <row r="12" spans="1:5" ht="43.5" customHeight="1" x14ac:dyDescent="0.25">
      <c r="A12" s="201" t="s">
        <v>376</v>
      </c>
      <c r="D12" s="301" t="s">
        <v>377</v>
      </c>
      <c r="E12" s="301"/>
    </row>
    <row r="13" spans="1:5" ht="14.5" x14ac:dyDescent="0.25">
      <c r="A13" s="201" t="s">
        <v>378</v>
      </c>
    </row>
    <row r="14" spans="1:5" ht="14.5" x14ac:dyDescent="0.25">
      <c r="A14" s="201"/>
    </row>
    <row r="15" spans="1:5" ht="37.5" customHeight="1" x14ac:dyDescent="0.25">
      <c r="A15" s="205" t="s">
        <v>379</v>
      </c>
    </row>
    <row r="16" spans="1:5" ht="30.75" customHeight="1" x14ac:dyDescent="0.25">
      <c r="A16" s="203" t="s">
        <v>380</v>
      </c>
    </row>
    <row r="17" spans="1:1" ht="42" customHeight="1" x14ac:dyDescent="0.25">
      <c r="A17" s="203" t="s">
        <v>381</v>
      </c>
    </row>
    <row r="18" spans="1:1" ht="36" customHeight="1" x14ac:dyDescent="0.25">
      <c r="A18" s="203" t="s">
        <v>382</v>
      </c>
    </row>
    <row r="19" spans="1:1" ht="27.75" customHeight="1" x14ac:dyDescent="0.25">
      <c r="A19" s="205" t="s">
        <v>383</v>
      </c>
    </row>
    <row r="20" spans="1:1" s="203" customFormat="1" ht="24" customHeight="1" x14ac:dyDescent="0.25">
      <c r="A20" s="203" t="s">
        <v>384</v>
      </c>
    </row>
    <row r="21" spans="1:1" s="203" customFormat="1" ht="20.25" customHeight="1" x14ac:dyDescent="0.25">
      <c r="A21" s="203" t="s">
        <v>385</v>
      </c>
    </row>
    <row r="22" spans="1:1" s="203" customFormat="1" ht="25.5" customHeight="1" x14ac:dyDescent="0.25">
      <c r="A22" s="203" t="s">
        <v>386</v>
      </c>
    </row>
    <row r="23" spans="1:1" s="203" customFormat="1" ht="27" customHeight="1" x14ac:dyDescent="0.25">
      <c r="A23" s="203" t="s">
        <v>387</v>
      </c>
    </row>
    <row r="24" spans="1:1" s="203" customFormat="1" ht="14.5" x14ac:dyDescent="0.25"/>
    <row r="25" spans="1:1" s="203" customFormat="1" ht="14.5" x14ac:dyDescent="0.25">
      <c r="A25" s="203" t="s">
        <v>388</v>
      </c>
    </row>
    <row r="26" spans="1:1" s="203" customFormat="1" ht="14.5" x14ac:dyDescent="0.25"/>
    <row r="27" spans="1:1" s="203" customFormat="1" ht="14.5" x14ac:dyDescent="0.25">
      <c r="A27" s="206" t="s">
        <v>389</v>
      </c>
    </row>
    <row r="28" spans="1:1" s="203" customFormat="1" ht="29.25" customHeight="1" x14ac:dyDescent="0.25">
      <c r="A28" s="203" t="s">
        <v>390</v>
      </c>
    </row>
    <row r="29" spans="1:1" s="203" customFormat="1" ht="29.25" customHeight="1" x14ac:dyDescent="0.25">
      <c r="A29" s="203" t="s">
        <v>391</v>
      </c>
    </row>
    <row r="30" spans="1:1" s="203" customFormat="1" ht="23.25" customHeight="1" x14ac:dyDescent="0.25">
      <c r="A30" s="203" t="s">
        <v>392</v>
      </c>
    </row>
    <row r="31" spans="1:1" s="203" customFormat="1" ht="29.25" customHeight="1" x14ac:dyDescent="0.25">
      <c r="A31" s="203" t="s">
        <v>393</v>
      </c>
    </row>
    <row r="32" spans="1:1" s="203" customFormat="1" ht="29.25" customHeight="1" x14ac:dyDescent="0.25">
      <c r="A32" s="203" t="s">
        <v>394</v>
      </c>
    </row>
    <row r="33" spans="1:2" s="203" customFormat="1" ht="29.25" customHeight="1" x14ac:dyDescent="0.25">
      <c r="B33" s="203" t="s">
        <v>395</v>
      </c>
    </row>
    <row r="34" spans="1:2" s="203" customFormat="1" ht="29.25" customHeight="1" x14ac:dyDescent="0.25">
      <c r="B34" s="203" t="s">
        <v>396</v>
      </c>
    </row>
    <row r="35" spans="1:2" s="203" customFormat="1" ht="29.25" customHeight="1" x14ac:dyDescent="0.25">
      <c r="A35" s="203" t="s">
        <v>397</v>
      </c>
    </row>
    <row r="36" spans="1:2" s="203" customFormat="1" ht="29.25" customHeight="1" x14ac:dyDescent="0.25">
      <c r="A36" s="203" t="s">
        <v>398</v>
      </c>
    </row>
    <row r="37" spans="1:2" s="203" customFormat="1" ht="29.25" customHeight="1" x14ac:dyDescent="0.25">
      <c r="A37" s="203" t="s">
        <v>399</v>
      </c>
    </row>
    <row r="38" spans="1:2" s="203" customFormat="1" ht="29.25" customHeight="1" x14ac:dyDescent="0.25">
      <c r="A38" s="203" t="s">
        <v>400</v>
      </c>
    </row>
    <row r="39" spans="1:2" ht="19.5" customHeight="1" x14ac:dyDescent="0.25">
      <c r="A39" s="207" t="s">
        <v>401</v>
      </c>
    </row>
    <row r="41" spans="1:2" ht="14.5" x14ac:dyDescent="0.25">
      <c r="A41" s="206" t="s">
        <v>402</v>
      </c>
    </row>
    <row r="42" spans="1:2" s="203" customFormat="1" ht="29.25" customHeight="1" x14ac:dyDescent="0.25">
      <c r="A42" s="203" t="s">
        <v>403</v>
      </c>
    </row>
    <row r="43" spans="1:2" s="203" customFormat="1" ht="29.25" customHeight="1" x14ac:dyDescent="0.25">
      <c r="A43" s="203" t="s">
        <v>404</v>
      </c>
    </row>
    <row r="44" spans="1:2" s="203" customFormat="1" ht="29.25" customHeight="1" x14ac:dyDescent="0.25">
      <c r="A44" s="203" t="s">
        <v>405</v>
      </c>
    </row>
    <row r="45" spans="1:2" s="203" customFormat="1" ht="29.25" customHeight="1" x14ac:dyDescent="0.25">
      <c r="B45" s="203" t="s">
        <v>406</v>
      </c>
    </row>
    <row r="46" spans="1:2" s="203" customFormat="1" ht="29.25" customHeight="1" x14ac:dyDescent="0.25">
      <c r="A46" s="203" t="s">
        <v>407</v>
      </c>
    </row>
    <row r="47" spans="1:2" s="203" customFormat="1" ht="29.25" customHeight="1" x14ac:dyDescent="0.25">
      <c r="A47" s="203" t="s">
        <v>408</v>
      </c>
    </row>
    <row r="48" spans="1:2" s="203" customFormat="1" ht="29.25" customHeight="1" x14ac:dyDescent="0.25">
      <c r="A48" s="203" t="s">
        <v>409</v>
      </c>
    </row>
    <row r="49" spans="1:2" s="203" customFormat="1" ht="29.25" customHeight="1" x14ac:dyDescent="0.25">
      <c r="B49" s="203" t="s">
        <v>410</v>
      </c>
    </row>
    <row r="50" spans="1:2" s="203" customFormat="1" ht="29.25" customHeight="1" x14ac:dyDescent="0.25"/>
    <row r="51" spans="1:2" ht="33" customHeight="1" x14ac:dyDescent="0.25">
      <c r="A51" s="205" t="s">
        <v>411</v>
      </c>
    </row>
    <row r="52" spans="1:2" s="203" customFormat="1" ht="29.25" customHeight="1" x14ac:dyDescent="0.25">
      <c r="A52" s="203" t="s">
        <v>412</v>
      </c>
    </row>
    <row r="53" spans="1:2" s="203" customFormat="1" ht="29.25" customHeight="1" x14ac:dyDescent="0.25">
      <c r="A53" s="203" t="s">
        <v>413</v>
      </c>
    </row>
    <row r="54" spans="1:2" s="203" customFormat="1" ht="29.25" customHeight="1" x14ac:dyDescent="0.25">
      <c r="A54" s="203" t="s">
        <v>414</v>
      </c>
    </row>
    <row r="55" spans="1:2" s="203" customFormat="1" ht="29.25" customHeight="1" x14ac:dyDescent="0.25">
      <c r="A55" s="203" t="s">
        <v>415</v>
      </c>
    </row>
    <row r="56" spans="1:2" s="203" customFormat="1" ht="29.25" customHeight="1" x14ac:dyDescent="0.25">
      <c r="A56" s="203" t="s">
        <v>416</v>
      </c>
    </row>
    <row r="57" spans="1:2" s="203" customFormat="1" ht="29.25" customHeight="1" x14ac:dyDescent="0.25">
      <c r="B57" s="203" t="s">
        <v>417</v>
      </c>
    </row>
    <row r="58" spans="1:2" s="203" customFormat="1" ht="29.25" customHeight="1" x14ac:dyDescent="0.25">
      <c r="B58" s="203" t="s">
        <v>418</v>
      </c>
    </row>
    <row r="59" spans="1:2" s="203" customFormat="1" ht="29.25" customHeight="1" x14ac:dyDescent="0.25">
      <c r="B59" s="203" t="s">
        <v>419</v>
      </c>
    </row>
    <row r="60" spans="1:2" s="203" customFormat="1" ht="29.25" customHeight="1" x14ac:dyDescent="0.25">
      <c r="A60" s="203" t="s">
        <v>420</v>
      </c>
    </row>
    <row r="61" spans="1:2" s="203" customFormat="1" ht="29.25" customHeight="1" x14ac:dyDescent="0.25"/>
    <row r="62" spans="1:2" s="203" customFormat="1" ht="29.25" customHeight="1" x14ac:dyDescent="0.25"/>
    <row r="63" spans="1:2" s="203" customFormat="1" ht="29.25" customHeight="1" x14ac:dyDescent="0.25"/>
  </sheetData>
  <sheetProtection algorithmName="SHA-512" hashValue="YM8p3Qw04Cgj3299mj2+wkqwDf8C8CIgAMjWoNJc+gS7HVMfJ2gn68h/6krOTjhMK/ZG6SXN4Xpfm2GP7rqFfw==" saltValue="ANLU6RQ0wZQyvVfsQ1jbcQ==" spinCount="100000" sheet="1" objects="1" scenarios="1"/>
  <mergeCells count="1">
    <mergeCell ref="D12:E12"/>
  </mergeCells>
  <hyperlinks>
    <hyperlink ref="A9" r:id="rId1" display="mailto:PMRIndicators@oecd.org" xr:uid="{FD081524-C5CA-476C-989C-444E391A3A98}"/>
  </hyperlinks>
  <pageMargins left="0.7" right="0.7" top="0.75" bottom="0.75" header="0.3" footer="0.3"/>
  <pageSetup orientation="portrait" horizontalDpi="4294967293" verticalDpi="0"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AW300"/>
  <sheetViews>
    <sheetView tabSelected="1"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AB44" sqref="AB44"/>
    </sheetView>
  </sheetViews>
  <sheetFormatPr defaultRowHeight="12.5" x14ac:dyDescent="0.25"/>
  <cols>
    <col min="1" max="1" width="17" style="91" hidden="1" customWidth="1"/>
    <col min="2" max="2" width="5.54296875" style="91" hidden="1" customWidth="1"/>
    <col min="3" max="3" width="16.453125" style="91" hidden="1" customWidth="1"/>
    <col min="4" max="4" width="9.81640625" style="12" customWidth="1"/>
    <col min="5" max="5" width="8.08984375" style="12" customWidth="1"/>
    <col min="6" max="7" width="3.7265625" style="12" customWidth="1"/>
    <col min="8" max="8" width="57.90625" style="12" customWidth="1"/>
    <col min="9" max="9" width="70.26953125" style="9" customWidth="1"/>
    <col min="10" max="10" width="17.26953125" style="9" hidden="1" customWidth="1"/>
    <col min="11" max="12" width="25.7265625" style="9" hidden="1" customWidth="1"/>
    <col min="13" max="13" width="30" style="9" hidden="1" customWidth="1"/>
    <col min="14" max="14" width="26.54296875" style="9" hidden="1" customWidth="1"/>
    <col min="15" max="15" width="42.453125" style="9" hidden="1" customWidth="1"/>
    <col min="16" max="16" width="40.7265625" style="9" hidden="1" customWidth="1"/>
    <col min="17" max="17" width="39.54296875" style="9" hidden="1" customWidth="1"/>
    <col min="18" max="18" width="12.54296875" style="12" hidden="1" customWidth="1"/>
    <col min="19" max="19" width="19.453125" style="9" hidden="1" customWidth="1"/>
    <col min="20" max="20" width="12.453125" style="12" hidden="1" customWidth="1"/>
    <col min="21" max="21" width="19.1796875" style="9" hidden="1" customWidth="1"/>
    <col min="22" max="22" width="49.453125" style="9" hidden="1" customWidth="1"/>
    <col min="23" max="23" width="40.453125" style="9" hidden="1" customWidth="1"/>
    <col min="24" max="24" width="14.54296875" style="9" hidden="1" customWidth="1"/>
    <col min="25" max="25" width="20" style="12" hidden="1" customWidth="1"/>
    <col min="26" max="26" width="14.1796875" style="12" hidden="1" customWidth="1"/>
    <col min="27" max="27" width="10.81640625" style="12" hidden="1" customWidth="1"/>
    <col min="28" max="28" width="72.6328125" style="12" customWidth="1"/>
    <col min="29" max="29" width="40.6328125" style="12" customWidth="1"/>
    <col min="30" max="30" width="11.26953125" style="12" hidden="1" customWidth="1"/>
    <col min="31" max="31" width="12.1796875" style="12" hidden="1" customWidth="1"/>
    <col min="32" max="32" width="11.54296875" style="12" hidden="1" customWidth="1"/>
    <col min="33" max="33" width="12.81640625" style="12" hidden="1" customWidth="1"/>
    <col min="34" max="34" width="20" style="12" hidden="1" customWidth="1"/>
    <col min="35" max="35" width="11.26953125" style="12" hidden="1" customWidth="1"/>
    <col min="36" max="36" width="12.1796875" style="12" hidden="1" customWidth="1"/>
    <col min="37" max="37" width="8.81640625" style="12" hidden="1" customWidth="1"/>
    <col min="38" max="38" width="50" style="12" hidden="1" customWidth="1"/>
    <col min="39" max="39" width="38.81640625" style="12" hidden="1" customWidth="1"/>
    <col min="40" max="40" width="11.26953125" style="12" hidden="1" customWidth="1"/>
    <col min="41" max="41" width="9.1796875" style="12" hidden="1" customWidth="1"/>
    <col min="42" max="42" width="10.453125" style="12" hidden="1" customWidth="1"/>
    <col min="43" max="43" width="18.54296875" style="12" hidden="1" customWidth="1"/>
    <col min="44" max="44" width="9.1796875" style="12" hidden="1" customWidth="1"/>
    <col min="45" max="46" width="2.26953125" style="36" hidden="1" customWidth="1"/>
    <col min="47" max="48" width="9.1796875" style="36" hidden="1" customWidth="1"/>
    <col min="49" max="242" width="9.1796875" style="12"/>
    <col min="243" max="245" width="9.1796875" style="12" customWidth="1"/>
    <col min="246" max="248" width="4.54296875" style="12" customWidth="1"/>
    <col min="249" max="249" width="9.1796875" style="12" customWidth="1"/>
    <col min="250" max="253" width="3.7265625" style="12" customWidth="1"/>
    <col min="254" max="254" width="60.54296875" style="12" customWidth="1"/>
    <col min="255" max="257" width="7.7265625" style="12" customWidth="1"/>
    <col min="258" max="258" width="29.7265625" style="12" customWidth="1"/>
    <col min="259" max="259" width="8.7265625" style="12" customWidth="1"/>
    <col min="260" max="260" width="31.7265625" style="12" customWidth="1"/>
    <col min="261" max="263" width="9.1796875" style="12"/>
    <col min="264" max="264" width="9.1796875" style="12" customWidth="1"/>
    <col min="265" max="498" width="9.1796875" style="12"/>
    <col min="499" max="501" width="9.1796875" style="12" customWidth="1"/>
    <col min="502" max="504" width="4.54296875" style="12" customWidth="1"/>
    <col min="505" max="505" width="9.1796875" style="12" customWidth="1"/>
    <col min="506" max="509" width="3.7265625" style="12" customWidth="1"/>
    <col min="510" max="510" width="60.54296875" style="12" customWidth="1"/>
    <col min="511" max="513" width="7.7265625" style="12" customWidth="1"/>
    <col min="514" max="514" width="29.7265625" style="12" customWidth="1"/>
    <col min="515" max="515" width="8.7265625" style="12" customWidth="1"/>
    <col min="516" max="516" width="31.7265625" style="12" customWidth="1"/>
    <col min="517" max="519" width="9.1796875" style="12"/>
    <col min="520" max="520" width="9.1796875" style="12" customWidth="1"/>
    <col min="521" max="754" width="9.1796875" style="12"/>
    <col min="755" max="757" width="9.1796875" style="12" customWidth="1"/>
    <col min="758" max="760" width="4.54296875" style="12" customWidth="1"/>
    <col min="761" max="761" width="9.1796875" style="12" customWidth="1"/>
    <col min="762" max="765" width="3.7265625" style="12" customWidth="1"/>
    <col min="766" max="766" width="60.54296875" style="12" customWidth="1"/>
    <col min="767" max="769" width="7.7265625" style="12" customWidth="1"/>
    <col min="770" max="770" width="29.7265625" style="12" customWidth="1"/>
    <col min="771" max="771" width="8.7265625" style="12" customWidth="1"/>
    <col min="772" max="772" width="31.7265625" style="12" customWidth="1"/>
    <col min="773" max="775" width="9.1796875" style="12"/>
    <col min="776" max="776" width="9.1796875" style="12" customWidth="1"/>
    <col min="777" max="1010" width="9.1796875" style="12"/>
    <col min="1011" max="1013" width="9.1796875" style="12" customWidth="1"/>
    <col min="1014" max="1016" width="4.54296875" style="12" customWidth="1"/>
    <col min="1017" max="1017" width="9.1796875" style="12" customWidth="1"/>
    <col min="1018" max="1021" width="3.7265625" style="12" customWidth="1"/>
    <col min="1022" max="1022" width="60.54296875" style="12" customWidth="1"/>
    <col min="1023" max="1025" width="7.7265625" style="12" customWidth="1"/>
    <col min="1026" max="1026" width="29.7265625" style="12" customWidth="1"/>
    <col min="1027" max="1027" width="8.7265625" style="12" customWidth="1"/>
    <col min="1028" max="1028" width="31.7265625" style="12" customWidth="1"/>
    <col min="1029" max="1031" width="9.1796875" style="12"/>
    <col min="1032" max="1032" width="9.1796875" style="12" customWidth="1"/>
    <col min="1033" max="1266" width="9.1796875" style="12"/>
    <col min="1267" max="1269" width="9.1796875" style="12" customWidth="1"/>
    <col min="1270" max="1272" width="4.54296875" style="12" customWidth="1"/>
    <col min="1273" max="1273" width="9.1796875" style="12" customWidth="1"/>
    <col min="1274" max="1277" width="3.7265625" style="12" customWidth="1"/>
    <col min="1278" max="1278" width="60.54296875" style="12" customWidth="1"/>
    <col min="1279" max="1281" width="7.7265625" style="12" customWidth="1"/>
    <col min="1282" max="1282" width="29.7265625" style="12" customWidth="1"/>
    <col min="1283" max="1283" width="8.7265625" style="12" customWidth="1"/>
    <col min="1284" max="1284" width="31.7265625" style="12" customWidth="1"/>
    <col min="1285" max="1287" width="9.1796875" style="12"/>
    <col min="1288" max="1288" width="9.1796875" style="12" customWidth="1"/>
    <col min="1289" max="1522" width="9.1796875" style="12"/>
    <col min="1523" max="1525" width="9.1796875" style="12" customWidth="1"/>
    <col min="1526" max="1528" width="4.54296875" style="12" customWidth="1"/>
    <col min="1529" max="1529" width="9.1796875" style="12" customWidth="1"/>
    <col min="1530" max="1533" width="3.7265625" style="12" customWidth="1"/>
    <col min="1534" max="1534" width="60.54296875" style="12" customWidth="1"/>
    <col min="1535" max="1537" width="7.7265625" style="12" customWidth="1"/>
    <col min="1538" max="1538" width="29.7265625" style="12" customWidth="1"/>
    <col min="1539" max="1539" width="8.7265625" style="12" customWidth="1"/>
    <col min="1540" max="1540" width="31.7265625" style="12" customWidth="1"/>
    <col min="1541" max="1543" width="9.1796875" style="12"/>
    <col min="1544" max="1544" width="9.1796875" style="12" customWidth="1"/>
    <col min="1545" max="1778" width="9.1796875" style="12"/>
    <col min="1779" max="1781" width="9.1796875" style="12" customWidth="1"/>
    <col min="1782" max="1784" width="4.54296875" style="12" customWidth="1"/>
    <col min="1785" max="1785" width="9.1796875" style="12" customWidth="1"/>
    <col min="1786" max="1789" width="3.7265625" style="12" customWidth="1"/>
    <col min="1790" max="1790" width="60.54296875" style="12" customWidth="1"/>
    <col min="1791" max="1793" width="7.7265625" style="12" customWidth="1"/>
    <col min="1794" max="1794" width="29.7265625" style="12" customWidth="1"/>
    <col min="1795" max="1795" width="8.7265625" style="12" customWidth="1"/>
    <col min="1796" max="1796" width="31.7265625" style="12" customWidth="1"/>
    <col min="1797" max="1799" width="9.1796875" style="12"/>
    <col min="1800" max="1800" width="9.1796875" style="12" customWidth="1"/>
    <col min="1801" max="2034" width="9.1796875" style="12"/>
    <col min="2035" max="2037" width="9.1796875" style="12" customWidth="1"/>
    <col min="2038" max="2040" width="4.54296875" style="12" customWidth="1"/>
    <col min="2041" max="2041" width="9.1796875" style="12" customWidth="1"/>
    <col min="2042" max="2045" width="3.7265625" style="12" customWidth="1"/>
    <col min="2046" max="2046" width="60.54296875" style="12" customWidth="1"/>
    <col min="2047" max="2049" width="7.7265625" style="12" customWidth="1"/>
    <col min="2050" max="2050" width="29.7265625" style="12" customWidth="1"/>
    <col min="2051" max="2051" width="8.7265625" style="12" customWidth="1"/>
    <col min="2052" max="2052" width="31.7265625" style="12" customWidth="1"/>
    <col min="2053" max="2055" width="9.1796875" style="12"/>
    <col min="2056" max="2056" width="9.1796875" style="12" customWidth="1"/>
    <col min="2057" max="2290" width="9.1796875" style="12"/>
    <col min="2291" max="2293" width="9.1796875" style="12" customWidth="1"/>
    <col min="2294" max="2296" width="4.54296875" style="12" customWidth="1"/>
    <col min="2297" max="2297" width="9.1796875" style="12" customWidth="1"/>
    <col min="2298" max="2301" width="3.7265625" style="12" customWidth="1"/>
    <col min="2302" max="2302" width="60.54296875" style="12" customWidth="1"/>
    <col min="2303" max="2305" width="7.7265625" style="12" customWidth="1"/>
    <col min="2306" max="2306" width="29.7265625" style="12" customWidth="1"/>
    <col min="2307" max="2307" width="8.7265625" style="12" customWidth="1"/>
    <col min="2308" max="2308" width="31.7265625" style="12" customWidth="1"/>
    <col min="2309" max="2311" width="9.1796875" style="12"/>
    <col min="2312" max="2312" width="9.1796875" style="12" customWidth="1"/>
    <col min="2313" max="2546" width="9.1796875" style="12"/>
    <col min="2547" max="2549" width="9.1796875" style="12" customWidth="1"/>
    <col min="2550" max="2552" width="4.54296875" style="12" customWidth="1"/>
    <col min="2553" max="2553" width="9.1796875" style="12" customWidth="1"/>
    <col min="2554" max="2557" width="3.7265625" style="12" customWidth="1"/>
    <col min="2558" max="2558" width="60.54296875" style="12" customWidth="1"/>
    <col min="2559" max="2561" width="7.7265625" style="12" customWidth="1"/>
    <col min="2562" max="2562" width="29.7265625" style="12" customWidth="1"/>
    <col min="2563" max="2563" width="8.7265625" style="12" customWidth="1"/>
    <col min="2564" max="2564" width="31.7265625" style="12" customWidth="1"/>
    <col min="2565" max="2567" width="9.1796875" style="12"/>
    <col min="2568" max="2568" width="9.1796875" style="12" customWidth="1"/>
    <col min="2569" max="2802" width="9.1796875" style="12"/>
    <col min="2803" max="2805" width="9.1796875" style="12" customWidth="1"/>
    <col min="2806" max="2808" width="4.54296875" style="12" customWidth="1"/>
    <col min="2809" max="2809" width="9.1796875" style="12" customWidth="1"/>
    <col min="2810" max="2813" width="3.7265625" style="12" customWidth="1"/>
    <col min="2814" max="2814" width="60.54296875" style="12" customWidth="1"/>
    <col min="2815" max="2817" width="7.7265625" style="12" customWidth="1"/>
    <col min="2818" max="2818" width="29.7265625" style="12" customWidth="1"/>
    <col min="2819" max="2819" width="8.7265625" style="12" customWidth="1"/>
    <col min="2820" max="2820" width="31.7265625" style="12" customWidth="1"/>
    <col min="2821" max="2823" width="9.1796875" style="12"/>
    <col min="2824" max="2824" width="9.1796875" style="12" customWidth="1"/>
    <col min="2825" max="3058" width="9.1796875" style="12"/>
    <col min="3059" max="3061" width="9.1796875" style="12" customWidth="1"/>
    <col min="3062" max="3064" width="4.54296875" style="12" customWidth="1"/>
    <col min="3065" max="3065" width="9.1796875" style="12" customWidth="1"/>
    <col min="3066" max="3069" width="3.7265625" style="12" customWidth="1"/>
    <col min="3070" max="3070" width="60.54296875" style="12" customWidth="1"/>
    <col min="3071" max="3073" width="7.7265625" style="12" customWidth="1"/>
    <col min="3074" max="3074" width="29.7265625" style="12" customWidth="1"/>
    <col min="3075" max="3075" width="8.7265625" style="12" customWidth="1"/>
    <col min="3076" max="3076" width="31.7265625" style="12" customWidth="1"/>
    <col min="3077" max="3079" width="9.1796875" style="12"/>
    <col min="3080" max="3080" width="9.1796875" style="12" customWidth="1"/>
    <col min="3081" max="3314" width="9.1796875" style="12"/>
    <col min="3315" max="3317" width="9.1796875" style="12" customWidth="1"/>
    <col min="3318" max="3320" width="4.54296875" style="12" customWidth="1"/>
    <col min="3321" max="3321" width="9.1796875" style="12" customWidth="1"/>
    <col min="3322" max="3325" width="3.7265625" style="12" customWidth="1"/>
    <col min="3326" max="3326" width="60.54296875" style="12" customWidth="1"/>
    <col min="3327" max="3329" width="7.7265625" style="12" customWidth="1"/>
    <col min="3330" max="3330" width="29.7265625" style="12" customWidth="1"/>
    <col min="3331" max="3331" width="8.7265625" style="12" customWidth="1"/>
    <col min="3332" max="3332" width="31.7265625" style="12" customWidth="1"/>
    <col min="3333" max="3335" width="9.1796875" style="12"/>
    <col min="3336" max="3336" width="9.1796875" style="12" customWidth="1"/>
    <col min="3337" max="3570" width="9.1796875" style="12"/>
    <col min="3571" max="3573" width="9.1796875" style="12" customWidth="1"/>
    <col min="3574" max="3576" width="4.54296875" style="12" customWidth="1"/>
    <col min="3577" max="3577" width="9.1796875" style="12" customWidth="1"/>
    <col min="3578" max="3581" width="3.7265625" style="12" customWidth="1"/>
    <col min="3582" max="3582" width="60.54296875" style="12" customWidth="1"/>
    <col min="3583" max="3585" width="7.7265625" style="12" customWidth="1"/>
    <col min="3586" max="3586" width="29.7265625" style="12" customWidth="1"/>
    <col min="3587" max="3587" width="8.7265625" style="12" customWidth="1"/>
    <col min="3588" max="3588" width="31.7265625" style="12" customWidth="1"/>
    <col min="3589" max="3591" width="9.1796875" style="12"/>
    <col min="3592" max="3592" width="9.1796875" style="12" customWidth="1"/>
    <col min="3593" max="3826" width="9.1796875" style="12"/>
    <col min="3827" max="3829" width="9.1796875" style="12" customWidth="1"/>
    <col min="3830" max="3832" width="4.54296875" style="12" customWidth="1"/>
    <col min="3833" max="3833" width="9.1796875" style="12" customWidth="1"/>
    <col min="3834" max="3837" width="3.7265625" style="12" customWidth="1"/>
    <col min="3838" max="3838" width="60.54296875" style="12" customWidth="1"/>
    <col min="3839" max="3841" width="7.7265625" style="12" customWidth="1"/>
    <col min="3842" max="3842" width="29.7265625" style="12" customWidth="1"/>
    <col min="3843" max="3843" width="8.7265625" style="12" customWidth="1"/>
    <col min="3844" max="3844" width="31.7265625" style="12" customWidth="1"/>
    <col min="3845" max="3847" width="9.1796875" style="12"/>
    <col min="3848" max="3848" width="9.1796875" style="12" customWidth="1"/>
    <col min="3849" max="4082" width="9.1796875" style="12"/>
    <col min="4083" max="4085" width="9.1796875" style="12" customWidth="1"/>
    <col min="4086" max="4088" width="4.54296875" style="12" customWidth="1"/>
    <col min="4089" max="4089" width="9.1796875" style="12" customWidth="1"/>
    <col min="4090" max="4093" width="3.7265625" style="12" customWidth="1"/>
    <col min="4094" max="4094" width="60.54296875" style="12" customWidth="1"/>
    <col min="4095" max="4097" width="7.7265625" style="12" customWidth="1"/>
    <col min="4098" max="4098" width="29.7265625" style="12" customWidth="1"/>
    <col min="4099" max="4099" width="8.7265625" style="12" customWidth="1"/>
    <col min="4100" max="4100" width="31.7265625" style="12" customWidth="1"/>
    <col min="4101" max="4103" width="9.1796875" style="12"/>
    <col min="4104" max="4104" width="9.1796875" style="12" customWidth="1"/>
    <col min="4105" max="4338" width="9.1796875" style="12"/>
    <col min="4339" max="4341" width="9.1796875" style="12" customWidth="1"/>
    <col min="4342" max="4344" width="4.54296875" style="12" customWidth="1"/>
    <col min="4345" max="4345" width="9.1796875" style="12" customWidth="1"/>
    <col min="4346" max="4349" width="3.7265625" style="12" customWidth="1"/>
    <col min="4350" max="4350" width="60.54296875" style="12" customWidth="1"/>
    <col min="4351" max="4353" width="7.7265625" style="12" customWidth="1"/>
    <col min="4354" max="4354" width="29.7265625" style="12" customWidth="1"/>
    <col min="4355" max="4355" width="8.7265625" style="12" customWidth="1"/>
    <col min="4356" max="4356" width="31.7265625" style="12" customWidth="1"/>
    <col min="4357" max="4359" width="9.1796875" style="12"/>
    <col min="4360" max="4360" width="9.1796875" style="12" customWidth="1"/>
    <col min="4361" max="4594" width="9.1796875" style="12"/>
    <col min="4595" max="4597" width="9.1796875" style="12" customWidth="1"/>
    <col min="4598" max="4600" width="4.54296875" style="12" customWidth="1"/>
    <col min="4601" max="4601" width="9.1796875" style="12" customWidth="1"/>
    <col min="4602" max="4605" width="3.7265625" style="12" customWidth="1"/>
    <col min="4606" max="4606" width="60.54296875" style="12" customWidth="1"/>
    <col min="4607" max="4609" width="7.7265625" style="12" customWidth="1"/>
    <col min="4610" max="4610" width="29.7265625" style="12" customWidth="1"/>
    <col min="4611" max="4611" width="8.7265625" style="12" customWidth="1"/>
    <col min="4612" max="4612" width="31.7265625" style="12" customWidth="1"/>
    <col min="4613" max="4615" width="9.1796875" style="12"/>
    <col min="4616" max="4616" width="9.1796875" style="12" customWidth="1"/>
    <col min="4617" max="4850" width="9.1796875" style="12"/>
    <col min="4851" max="4853" width="9.1796875" style="12" customWidth="1"/>
    <col min="4854" max="4856" width="4.54296875" style="12" customWidth="1"/>
    <col min="4857" max="4857" width="9.1796875" style="12" customWidth="1"/>
    <col min="4858" max="4861" width="3.7265625" style="12" customWidth="1"/>
    <col min="4862" max="4862" width="60.54296875" style="12" customWidth="1"/>
    <col min="4863" max="4865" width="7.7265625" style="12" customWidth="1"/>
    <col min="4866" max="4866" width="29.7265625" style="12" customWidth="1"/>
    <col min="4867" max="4867" width="8.7265625" style="12" customWidth="1"/>
    <col min="4868" max="4868" width="31.7265625" style="12" customWidth="1"/>
    <col min="4869" max="4871" width="9.1796875" style="12"/>
    <col min="4872" max="4872" width="9.1796875" style="12" customWidth="1"/>
    <col min="4873" max="5106" width="9.1796875" style="12"/>
    <col min="5107" max="5109" width="9.1796875" style="12" customWidth="1"/>
    <col min="5110" max="5112" width="4.54296875" style="12" customWidth="1"/>
    <col min="5113" max="5113" width="9.1796875" style="12" customWidth="1"/>
    <col min="5114" max="5117" width="3.7265625" style="12" customWidth="1"/>
    <col min="5118" max="5118" width="60.54296875" style="12" customWidth="1"/>
    <col min="5119" max="5121" width="7.7265625" style="12" customWidth="1"/>
    <col min="5122" max="5122" width="29.7265625" style="12" customWidth="1"/>
    <col min="5123" max="5123" width="8.7265625" style="12" customWidth="1"/>
    <col min="5124" max="5124" width="31.7265625" style="12" customWidth="1"/>
    <col min="5125" max="5127" width="9.1796875" style="12"/>
    <col min="5128" max="5128" width="9.1796875" style="12" customWidth="1"/>
    <col min="5129" max="5362" width="9.1796875" style="12"/>
    <col min="5363" max="5365" width="9.1796875" style="12" customWidth="1"/>
    <col min="5366" max="5368" width="4.54296875" style="12" customWidth="1"/>
    <col min="5369" max="5369" width="9.1796875" style="12" customWidth="1"/>
    <col min="5370" max="5373" width="3.7265625" style="12" customWidth="1"/>
    <col min="5374" max="5374" width="60.54296875" style="12" customWidth="1"/>
    <col min="5375" max="5377" width="7.7265625" style="12" customWidth="1"/>
    <col min="5378" max="5378" width="29.7265625" style="12" customWidth="1"/>
    <col min="5379" max="5379" width="8.7265625" style="12" customWidth="1"/>
    <col min="5380" max="5380" width="31.7265625" style="12" customWidth="1"/>
    <col min="5381" max="5383" width="9.1796875" style="12"/>
    <col min="5384" max="5384" width="9.1796875" style="12" customWidth="1"/>
    <col min="5385" max="5618" width="9.1796875" style="12"/>
    <col min="5619" max="5621" width="9.1796875" style="12" customWidth="1"/>
    <col min="5622" max="5624" width="4.54296875" style="12" customWidth="1"/>
    <col min="5625" max="5625" width="9.1796875" style="12" customWidth="1"/>
    <col min="5626" max="5629" width="3.7265625" style="12" customWidth="1"/>
    <col min="5630" max="5630" width="60.54296875" style="12" customWidth="1"/>
    <col min="5631" max="5633" width="7.7265625" style="12" customWidth="1"/>
    <col min="5634" max="5634" width="29.7265625" style="12" customWidth="1"/>
    <col min="5635" max="5635" width="8.7265625" style="12" customWidth="1"/>
    <col min="5636" max="5636" width="31.7265625" style="12" customWidth="1"/>
    <col min="5637" max="5639" width="9.1796875" style="12"/>
    <col min="5640" max="5640" width="9.1796875" style="12" customWidth="1"/>
    <col min="5641" max="5874" width="9.1796875" style="12"/>
    <col min="5875" max="5877" width="9.1796875" style="12" customWidth="1"/>
    <col min="5878" max="5880" width="4.54296875" style="12" customWidth="1"/>
    <col min="5881" max="5881" width="9.1796875" style="12" customWidth="1"/>
    <col min="5882" max="5885" width="3.7265625" style="12" customWidth="1"/>
    <col min="5886" max="5886" width="60.54296875" style="12" customWidth="1"/>
    <col min="5887" max="5889" width="7.7265625" style="12" customWidth="1"/>
    <col min="5890" max="5890" width="29.7265625" style="12" customWidth="1"/>
    <col min="5891" max="5891" width="8.7265625" style="12" customWidth="1"/>
    <col min="5892" max="5892" width="31.7265625" style="12" customWidth="1"/>
    <col min="5893" max="5895" width="9.1796875" style="12"/>
    <col min="5896" max="5896" width="9.1796875" style="12" customWidth="1"/>
    <col min="5897" max="6130" width="9.1796875" style="12"/>
    <col min="6131" max="6133" width="9.1796875" style="12" customWidth="1"/>
    <col min="6134" max="6136" width="4.54296875" style="12" customWidth="1"/>
    <col min="6137" max="6137" width="9.1796875" style="12" customWidth="1"/>
    <col min="6138" max="6141" width="3.7265625" style="12" customWidth="1"/>
    <col min="6142" max="6142" width="60.54296875" style="12" customWidth="1"/>
    <col min="6143" max="6145" width="7.7265625" style="12" customWidth="1"/>
    <col min="6146" max="6146" width="29.7265625" style="12" customWidth="1"/>
    <col min="6147" max="6147" width="8.7265625" style="12" customWidth="1"/>
    <col min="6148" max="6148" width="31.7265625" style="12" customWidth="1"/>
    <col min="6149" max="6151" width="9.1796875" style="12"/>
    <col min="6152" max="6152" width="9.1796875" style="12" customWidth="1"/>
    <col min="6153" max="6386" width="9.1796875" style="12"/>
    <col min="6387" max="6389" width="9.1796875" style="12" customWidth="1"/>
    <col min="6390" max="6392" width="4.54296875" style="12" customWidth="1"/>
    <col min="6393" max="6393" width="9.1796875" style="12" customWidth="1"/>
    <col min="6394" max="6397" width="3.7265625" style="12" customWidth="1"/>
    <col min="6398" max="6398" width="60.54296875" style="12" customWidth="1"/>
    <col min="6399" max="6401" width="7.7265625" style="12" customWidth="1"/>
    <col min="6402" max="6402" width="29.7265625" style="12" customWidth="1"/>
    <col min="6403" max="6403" width="8.7265625" style="12" customWidth="1"/>
    <col min="6404" max="6404" width="31.7265625" style="12" customWidth="1"/>
    <col min="6405" max="6407" width="9.1796875" style="12"/>
    <col min="6408" max="6408" width="9.1796875" style="12" customWidth="1"/>
    <col min="6409" max="6642" width="9.1796875" style="12"/>
    <col min="6643" max="6645" width="9.1796875" style="12" customWidth="1"/>
    <col min="6646" max="6648" width="4.54296875" style="12" customWidth="1"/>
    <col min="6649" max="6649" width="9.1796875" style="12" customWidth="1"/>
    <col min="6650" max="6653" width="3.7265625" style="12" customWidth="1"/>
    <col min="6654" max="6654" width="60.54296875" style="12" customWidth="1"/>
    <col min="6655" max="6657" width="7.7265625" style="12" customWidth="1"/>
    <col min="6658" max="6658" width="29.7265625" style="12" customWidth="1"/>
    <col min="6659" max="6659" width="8.7265625" style="12" customWidth="1"/>
    <col min="6660" max="6660" width="31.7265625" style="12" customWidth="1"/>
    <col min="6661" max="6663" width="9.1796875" style="12"/>
    <col min="6664" max="6664" width="9.1796875" style="12" customWidth="1"/>
    <col min="6665" max="6898" width="9.1796875" style="12"/>
    <col min="6899" max="6901" width="9.1796875" style="12" customWidth="1"/>
    <col min="6902" max="6904" width="4.54296875" style="12" customWidth="1"/>
    <col min="6905" max="6905" width="9.1796875" style="12" customWidth="1"/>
    <col min="6906" max="6909" width="3.7265625" style="12" customWidth="1"/>
    <col min="6910" max="6910" width="60.54296875" style="12" customWidth="1"/>
    <col min="6911" max="6913" width="7.7265625" style="12" customWidth="1"/>
    <col min="6914" max="6914" width="29.7265625" style="12" customWidth="1"/>
    <col min="6915" max="6915" width="8.7265625" style="12" customWidth="1"/>
    <col min="6916" max="6916" width="31.7265625" style="12" customWidth="1"/>
    <col min="6917" max="6919" width="9.1796875" style="12"/>
    <col min="6920" max="6920" width="9.1796875" style="12" customWidth="1"/>
    <col min="6921" max="7154" width="9.1796875" style="12"/>
    <col min="7155" max="7157" width="9.1796875" style="12" customWidth="1"/>
    <col min="7158" max="7160" width="4.54296875" style="12" customWidth="1"/>
    <col min="7161" max="7161" width="9.1796875" style="12" customWidth="1"/>
    <col min="7162" max="7165" width="3.7265625" style="12" customWidth="1"/>
    <col min="7166" max="7166" width="60.54296875" style="12" customWidth="1"/>
    <col min="7167" max="7169" width="7.7265625" style="12" customWidth="1"/>
    <col min="7170" max="7170" width="29.7265625" style="12" customWidth="1"/>
    <col min="7171" max="7171" width="8.7265625" style="12" customWidth="1"/>
    <col min="7172" max="7172" width="31.7265625" style="12" customWidth="1"/>
    <col min="7173" max="7175" width="9.1796875" style="12"/>
    <col min="7176" max="7176" width="9.1796875" style="12" customWidth="1"/>
    <col min="7177" max="7410" width="9.1796875" style="12"/>
    <col min="7411" max="7413" width="9.1796875" style="12" customWidth="1"/>
    <col min="7414" max="7416" width="4.54296875" style="12" customWidth="1"/>
    <col min="7417" max="7417" width="9.1796875" style="12" customWidth="1"/>
    <col min="7418" max="7421" width="3.7265625" style="12" customWidth="1"/>
    <col min="7422" max="7422" width="60.54296875" style="12" customWidth="1"/>
    <col min="7423" max="7425" width="7.7265625" style="12" customWidth="1"/>
    <col min="7426" max="7426" width="29.7265625" style="12" customWidth="1"/>
    <col min="7427" max="7427" width="8.7265625" style="12" customWidth="1"/>
    <col min="7428" max="7428" width="31.7265625" style="12" customWidth="1"/>
    <col min="7429" max="7431" width="9.1796875" style="12"/>
    <col min="7432" max="7432" width="9.1796875" style="12" customWidth="1"/>
    <col min="7433" max="7666" width="9.1796875" style="12"/>
    <col min="7667" max="7669" width="9.1796875" style="12" customWidth="1"/>
    <col min="7670" max="7672" width="4.54296875" style="12" customWidth="1"/>
    <col min="7673" max="7673" width="9.1796875" style="12" customWidth="1"/>
    <col min="7674" max="7677" width="3.7265625" style="12" customWidth="1"/>
    <col min="7678" max="7678" width="60.54296875" style="12" customWidth="1"/>
    <col min="7679" max="7681" width="7.7265625" style="12" customWidth="1"/>
    <col min="7682" max="7682" width="29.7265625" style="12" customWidth="1"/>
    <col min="7683" max="7683" width="8.7265625" style="12" customWidth="1"/>
    <col min="7684" max="7684" width="31.7265625" style="12" customWidth="1"/>
    <col min="7685" max="7687" width="9.1796875" style="12"/>
    <col min="7688" max="7688" width="9.1796875" style="12" customWidth="1"/>
    <col min="7689" max="7922" width="9.1796875" style="12"/>
    <col min="7923" max="7925" width="9.1796875" style="12" customWidth="1"/>
    <col min="7926" max="7928" width="4.54296875" style="12" customWidth="1"/>
    <col min="7929" max="7929" width="9.1796875" style="12" customWidth="1"/>
    <col min="7930" max="7933" width="3.7265625" style="12" customWidth="1"/>
    <col min="7934" max="7934" width="60.54296875" style="12" customWidth="1"/>
    <col min="7935" max="7937" width="7.7265625" style="12" customWidth="1"/>
    <col min="7938" max="7938" width="29.7265625" style="12" customWidth="1"/>
    <col min="7939" max="7939" width="8.7265625" style="12" customWidth="1"/>
    <col min="7940" max="7940" width="31.7265625" style="12" customWidth="1"/>
    <col min="7941" max="7943" width="9.1796875" style="12"/>
    <col min="7944" max="7944" width="9.1796875" style="12" customWidth="1"/>
    <col min="7945" max="8178" width="9.1796875" style="12"/>
    <col min="8179" max="8181" width="9.1796875" style="12" customWidth="1"/>
    <col min="8182" max="8184" width="4.54296875" style="12" customWidth="1"/>
    <col min="8185" max="8185" width="9.1796875" style="12" customWidth="1"/>
    <col min="8186" max="8189" width="3.7265625" style="12" customWidth="1"/>
    <col min="8190" max="8190" width="60.54296875" style="12" customWidth="1"/>
    <col min="8191" max="8193" width="7.7265625" style="12" customWidth="1"/>
    <col min="8194" max="8194" width="29.7265625" style="12" customWidth="1"/>
    <col min="8195" max="8195" width="8.7265625" style="12" customWidth="1"/>
    <col min="8196" max="8196" width="31.7265625" style="12" customWidth="1"/>
    <col min="8197" max="8199" width="9.1796875" style="12"/>
    <col min="8200" max="8200" width="9.1796875" style="12" customWidth="1"/>
    <col min="8201" max="8434" width="9.1796875" style="12"/>
    <col min="8435" max="8437" width="9.1796875" style="12" customWidth="1"/>
    <col min="8438" max="8440" width="4.54296875" style="12" customWidth="1"/>
    <col min="8441" max="8441" width="9.1796875" style="12" customWidth="1"/>
    <col min="8442" max="8445" width="3.7265625" style="12" customWidth="1"/>
    <col min="8446" max="8446" width="60.54296875" style="12" customWidth="1"/>
    <col min="8447" max="8449" width="7.7265625" style="12" customWidth="1"/>
    <col min="8450" max="8450" width="29.7265625" style="12" customWidth="1"/>
    <col min="8451" max="8451" width="8.7265625" style="12" customWidth="1"/>
    <col min="8452" max="8452" width="31.7265625" style="12" customWidth="1"/>
    <col min="8453" max="8455" width="9.1796875" style="12"/>
    <col min="8456" max="8456" width="9.1796875" style="12" customWidth="1"/>
    <col min="8457" max="8690" width="9.1796875" style="12"/>
    <col min="8691" max="8693" width="9.1796875" style="12" customWidth="1"/>
    <col min="8694" max="8696" width="4.54296875" style="12" customWidth="1"/>
    <col min="8697" max="8697" width="9.1796875" style="12" customWidth="1"/>
    <col min="8698" max="8701" width="3.7265625" style="12" customWidth="1"/>
    <col min="8702" max="8702" width="60.54296875" style="12" customWidth="1"/>
    <col min="8703" max="8705" width="7.7265625" style="12" customWidth="1"/>
    <col min="8706" max="8706" width="29.7265625" style="12" customWidth="1"/>
    <col min="8707" max="8707" width="8.7265625" style="12" customWidth="1"/>
    <col min="8708" max="8708" width="31.7265625" style="12" customWidth="1"/>
    <col min="8709" max="8711" width="9.1796875" style="12"/>
    <col min="8712" max="8712" width="9.1796875" style="12" customWidth="1"/>
    <col min="8713" max="8946" width="9.1796875" style="12"/>
    <col min="8947" max="8949" width="9.1796875" style="12" customWidth="1"/>
    <col min="8950" max="8952" width="4.54296875" style="12" customWidth="1"/>
    <col min="8953" max="8953" width="9.1796875" style="12" customWidth="1"/>
    <col min="8954" max="8957" width="3.7265625" style="12" customWidth="1"/>
    <col min="8958" max="8958" width="60.54296875" style="12" customWidth="1"/>
    <col min="8959" max="8961" width="7.7265625" style="12" customWidth="1"/>
    <col min="8962" max="8962" width="29.7265625" style="12" customWidth="1"/>
    <col min="8963" max="8963" width="8.7265625" style="12" customWidth="1"/>
    <col min="8964" max="8964" width="31.7265625" style="12" customWidth="1"/>
    <col min="8965" max="8967" width="9.1796875" style="12"/>
    <col min="8968" max="8968" width="9.1796875" style="12" customWidth="1"/>
    <col min="8969" max="9202" width="9.1796875" style="12"/>
    <col min="9203" max="9205" width="9.1796875" style="12" customWidth="1"/>
    <col min="9206" max="9208" width="4.54296875" style="12" customWidth="1"/>
    <col min="9209" max="9209" width="9.1796875" style="12" customWidth="1"/>
    <col min="9210" max="9213" width="3.7265625" style="12" customWidth="1"/>
    <col min="9214" max="9214" width="60.54296875" style="12" customWidth="1"/>
    <col min="9215" max="9217" width="7.7265625" style="12" customWidth="1"/>
    <col min="9218" max="9218" width="29.7265625" style="12" customWidth="1"/>
    <col min="9219" max="9219" width="8.7265625" style="12" customWidth="1"/>
    <col min="9220" max="9220" width="31.7265625" style="12" customWidth="1"/>
    <col min="9221" max="9223" width="9.1796875" style="12"/>
    <col min="9224" max="9224" width="9.1796875" style="12" customWidth="1"/>
    <col min="9225" max="9458" width="9.1796875" style="12"/>
    <col min="9459" max="9461" width="9.1796875" style="12" customWidth="1"/>
    <col min="9462" max="9464" width="4.54296875" style="12" customWidth="1"/>
    <col min="9465" max="9465" width="9.1796875" style="12" customWidth="1"/>
    <col min="9466" max="9469" width="3.7265625" style="12" customWidth="1"/>
    <col min="9470" max="9470" width="60.54296875" style="12" customWidth="1"/>
    <col min="9471" max="9473" width="7.7265625" style="12" customWidth="1"/>
    <col min="9474" max="9474" width="29.7265625" style="12" customWidth="1"/>
    <col min="9475" max="9475" width="8.7265625" style="12" customWidth="1"/>
    <col min="9476" max="9476" width="31.7265625" style="12" customWidth="1"/>
    <col min="9477" max="9479" width="9.1796875" style="12"/>
    <col min="9480" max="9480" width="9.1796875" style="12" customWidth="1"/>
    <col min="9481" max="9714" width="9.1796875" style="12"/>
    <col min="9715" max="9717" width="9.1796875" style="12" customWidth="1"/>
    <col min="9718" max="9720" width="4.54296875" style="12" customWidth="1"/>
    <col min="9721" max="9721" width="9.1796875" style="12" customWidth="1"/>
    <col min="9722" max="9725" width="3.7265625" style="12" customWidth="1"/>
    <col min="9726" max="9726" width="60.54296875" style="12" customWidth="1"/>
    <col min="9727" max="9729" width="7.7265625" style="12" customWidth="1"/>
    <col min="9730" max="9730" width="29.7265625" style="12" customWidth="1"/>
    <col min="9731" max="9731" width="8.7265625" style="12" customWidth="1"/>
    <col min="9732" max="9732" width="31.7265625" style="12" customWidth="1"/>
    <col min="9733" max="9735" width="9.1796875" style="12"/>
    <col min="9736" max="9736" width="9.1796875" style="12" customWidth="1"/>
    <col min="9737" max="9970" width="9.1796875" style="12"/>
    <col min="9971" max="9973" width="9.1796875" style="12" customWidth="1"/>
    <col min="9974" max="9976" width="4.54296875" style="12" customWidth="1"/>
    <col min="9977" max="9977" width="9.1796875" style="12" customWidth="1"/>
    <col min="9978" max="9981" width="3.7265625" style="12" customWidth="1"/>
    <col min="9982" max="9982" width="60.54296875" style="12" customWidth="1"/>
    <col min="9983" max="9985" width="7.7265625" style="12" customWidth="1"/>
    <col min="9986" max="9986" width="29.7265625" style="12" customWidth="1"/>
    <col min="9987" max="9987" width="8.7265625" style="12" customWidth="1"/>
    <col min="9988" max="9988" width="31.7265625" style="12" customWidth="1"/>
    <col min="9989" max="9991" width="9.1796875" style="12"/>
    <col min="9992" max="9992" width="9.1796875" style="12" customWidth="1"/>
    <col min="9993" max="10226" width="9.1796875" style="12"/>
    <col min="10227" max="10229" width="9.1796875" style="12" customWidth="1"/>
    <col min="10230" max="10232" width="4.54296875" style="12" customWidth="1"/>
    <col min="10233" max="10233" width="9.1796875" style="12" customWidth="1"/>
    <col min="10234" max="10237" width="3.7265625" style="12" customWidth="1"/>
    <col min="10238" max="10238" width="60.54296875" style="12" customWidth="1"/>
    <col min="10239" max="10241" width="7.7265625" style="12" customWidth="1"/>
    <col min="10242" max="10242" width="29.7265625" style="12" customWidth="1"/>
    <col min="10243" max="10243" width="8.7265625" style="12" customWidth="1"/>
    <col min="10244" max="10244" width="31.7265625" style="12" customWidth="1"/>
    <col min="10245" max="10247" width="9.1796875" style="12"/>
    <col min="10248" max="10248" width="9.1796875" style="12" customWidth="1"/>
    <col min="10249" max="10482" width="9.1796875" style="12"/>
    <col min="10483" max="10485" width="9.1796875" style="12" customWidth="1"/>
    <col min="10486" max="10488" width="4.54296875" style="12" customWidth="1"/>
    <col min="10489" max="10489" width="9.1796875" style="12" customWidth="1"/>
    <col min="10490" max="10493" width="3.7265625" style="12" customWidth="1"/>
    <col min="10494" max="10494" width="60.54296875" style="12" customWidth="1"/>
    <col min="10495" max="10497" width="7.7265625" style="12" customWidth="1"/>
    <col min="10498" max="10498" width="29.7265625" style="12" customWidth="1"/>
    <col min="10499" max="10499" width="8.7265625" style="12" customWidth="1"/>
    <col min="10500" max="10500" width="31.7265625" style="12" customWidth="1"/>
    <col min="10501" max="10503" width="9.1796875" style="12"/>
    <col min="10504" max="10504" width="9.1796875" style="12" customWidth="1"/>
    <col min="10505" max="10738" width="9.1796875" style="12"/>
    <col min="10739" max="10741" width="9.1796875" style="12" customWidth="1"/>
    <col min="10742" max="10744" width="4.54296875" style="12" customWidth="1"/>
    <col min="10745" max="10745" width="9.1796875" style="12" customWidth="1"/>
    <col min="10746" max="10749" width="3.7265625" style="12" customWidth="1"/>
    <col min="10750" max="10750" width="60.54296875" style="12" customWidth="1"/>
    <col min="10751" max="10753" width="7.7265625" style="12" customWidth="1"/>
    <col min="10754" max="10754" width="29.7265625" style="12" customWidth="1"/>
    <col min="10755" max="10755" width="8.7265625" style="12" customWidth="1"/>
    <col min="10756" max="10756" width="31.7265625" style="12" customWidth="1"/>
    <col min="10757" max="10759" width="9.1796875" style="12"/>
    <col min="10760" max="10760" width="9.1796875" style="12" customWidth="1"/>
    <col min="10761" max="10994" width="9.1796875" style="12"/>
    <col min="10995" max="10997" width="9.1796875" style="12" customWidth="1"/>
    <col min="10998" max="11000" width="4.54296875" style="12" customWidth="1"/>
    <col min="11001" max="11001" width="9.1796875" style="12" customWidth="1"/>
    <col min="11002" max="11005" width="3.7265625" style="12" customWidth="1"/>
    <col min="11006" max="11006" width="60.54296875" style="12" customWidth="1"/>
    <col min="11007" max="11009" width="7.7265625" style="12" customWidth="1"/>
    <col min="11010" max="11010" width="29.7265625" style="12" customWidth="1"/>
    <col min="11011" max="11011" width="8.7265625" style="12" customWidth="1"/>
    <col min="11012" max="11012" width="31.7265625" style="12" customWidth="1"/>
    <col min="11013" max="11015" width="9.1796875" style="12"/>
    <col min="11016" max="11016" width="9.1796875" style="12" customWidth="1"/>
    <col min="11017" max="11250" width="9.1796875" style="12"/>
    <col min="11251" max="11253" width="9.1796875" style="12" customWidth="1"/>
    <col min="11254" max="11256" width="4.54296875" style="12" customWidth="1"/>
    <col min="11257" max="11257" width="9.1796875" style="12" customWidth="1"/>
    <col min="11258" max="11261" width="3.7265625" style="12" customWidth="1"/>
    <col min="11262" max="11262" width="60.54296875" style="12" customWidth="1"/>
    <col min="11263" max="11265" width="7.7265625" style="12" customWidth="1"/>
    <col min="11266" max="11266" width="29.7265625" style="12" customWidth="1"/>
    <col min="11267" max="11267" width="8.7265625" style="12" customWidth="1"/>
    <col min="11268" max="11268" width="31.7265625" style="12" customWidth="1"/>
    <col min="11269" max="11271" width="9.1796875" style="12"/>
    <col min="11272" max="11272" width="9.1796875" style="12" customWidth="1"/>
    <col min="11273" max="11506" width="9.1796875" style="12"/>
    <col min="11507" max="11509" width="9.1796875" style="12" customWidth="1"/>
    <col min="11510" max="11512" width="4.54296875" style="12" customWidth="1"/>
    <col min="11513" max="11513" width="9.1796875" style="12" customWidth="1"/>
    <col min="11514" max="11517" width="3.7265625" style="12" customWidth="1"/>
    <col min="11518" max="11518" width="60.54296875" style="12" customWidth="1"/>
    <col min="11519" max="11521" width="7.7265625" style="12" customWidth="1"/>
    <col min="11522" max="11522" width="29.7265625" style="12" customWidth="1"/>
    <col min="11523" max="11523" width="8.7265625" style="12" customWidth="1"/>
    <col min="11524" max="11524" width="31.7265625" style="12" customWidth="1"/>
    <col min="11525" max="11527" width="9.1796875" style="12"/>
    <col min="11528" max="11528" width="9.1796875" style="12" customWidth="1"/>
    <col min="11529" max="11762" width="9.1796875" style="12"/>
    <col min="11763" max="11765" width="9.1796875" style="12" customWidth="1"/>
    <col min="11766" max="11768" width="4.54296875" style="12" customWidth="1"/>
    <col min="11769" max="11769" width="9.1796875" style="12" customWidth="1"/>
    <col min="11770" max="11773" width="3.7265625" style="12" customWidth="1"/>
    <col min="11774" max="11774" width="60.54296875" style="12" customWidth="1"/>
    <col min="11775" max="11777" width="7.7265625" style="12" customWidth="1"/>
    <col min="11778" max="11778" width="29.7265625" style="12" customWidth="1"/>
    <col min="11779" max="11779" width="8.7265625" style="12" customWidth="1"/>
    <col min="11780" max="11780" width="31.7265625" style="12" customWidth="1"/>
    <col min="11781" max="11783" width="9.1796875" style="12"/>
    <col min="11784" max="11784" width="9.1796875" style="12" customWidth="1"/>
    <col min="11785" max="12018" width="9.1796875" style="12"/>
    <col min="12019" max="12021" width="9.1796875" style="12" customWidth="1"/>
    <col min="12022" max="12024" width="4.54296875" style="12" customWidth="1"/>
    <col min="12025" max="12025" width="9.1796875" style="12" customWidth="1"/>
    <col min="12026" max="12029" width="3.7265625" style="12" customWidth="1"/>
    <col min="12030" max="12030" width="60.54296875" style="12" customWidth="1"/>
    <col min="12031" max="12033" width="7.7265625" style="12" customWidth="1"/>
    <col min="12034" max="12034" width="29.7265625" style="12" customWidth="1"/>
    <col min="12035" max="12035" width="8.7265625" style="12" customWidth="1"/>
    <col min="12036" max="12036" width="31.7265625" style="12" customWidth="1"/>
    <col min="12037" max="12039" width="9.1796875" style="12"/>
    <col min="12040" max="12040" width="9.1796875" style="12" customWidth="1"/>
    <col min="12041" max="12274" width="9.1796875" style="12"/>
    <col min="12275" max="12277" width="9.1796875" style="12" customWidth="1"/>
    <col min="12278" max="12280" width="4.54296875" style="12" customWidth="1"/>
    <col min="12281" max="12281" width="9.1796875" style="12" customWidth="1"/>
    <col min="12282" max="12285" width="3.7265625" style="12" customWidth="1"/>
    <col min="12286" max="12286" width="60.54296875" style="12" customWidth="1"/>
    <col min="12287" max="12289" width="7.7265625" style="12" customWidth="1"/>
    <col min="12290" max="12290" width="29.7265625" style="12" customWidth="1"/>
    <col min="12291" max="12291" width="8.7265625" style="12" customWidth="1"/>
    <col min="12292" max="12292" width="31.7265625" style="12" customWidth="1"/>
    <col min="12293" max="12295" width="9.1796875" style="12"/>
    <col min="12296" max="12296" width="9.1796875" style="12" customWidth="1"/>
    <col min="12297" max="12530" width="9.1796875" style="12"/>
    <col min="12531" max="12533" width="9.1796875" style="12" customWidth="1"/>
    <col min="12534" max="12536" width="4.54296875" style="12" customWidth="1"/>
    <col min="12537" max="12537" width="9.1796875" style="12" customWidth="1"/>
    <col min="12538" max="12541" width="3.7265625" style="12" customWidth="1"/>
    <col min="12542" max="12542" width="60.54296875" style="12" customWidth="1"/>
    <col min="12543" max="12545" width="7.7265625" style="12" customWidth="1"/>
    <col min="12546" max="12546" width="29.7265625" style="12" customWidth="1"/>
    <col min="12547" max="12547" width="8.7265625" style="12" customWidth="1"/>
    <col min="12548" max="12548" width="31.7265625" style="12" customWidth="1"/>
    <col min="12549" max="12551" width="9.1796875" style="12"/>
    <col min="12552" max="12552" width="9.1796875" style="12" customWidth="1"/>
    <col min="12553" max="12786" width="9.1796875" style="12"/>
    <col min="12787" max="12789" width="9.1796875" style="12" customWidth="1"/>
    <col min="12790" max="12792" width="4.54296875" style="12" customWidth="1"/>
    <col min="12793" max="12793" width="9.1796875" style="12" customWidth="1"/>
    <col min="12794" max="12797" width="3.7265625" style="12" customWidth="1"/>
    <col min="12798" max="12798" width="60.54296875" style="12" customWidth="1"/>
    <col min="12799" max="12801" width="7.7265625" style="12" customWidth="1"/>
    <col min="12802" max="12802" width="29.7265625" style="12" customWidth="1"/>
    <col min="12803" max="12803" width="8.7265625" style="12" customWidth="1"/>
    <col min="12804" max="12804" width="31.7265625" style="12" customWidth="1"/>
    <col min="12805" max="12807" width="9.1796875" style="12"/>
    <col min="12808" max="12808" width="9.1796875" style="12" customWidth="1"/>
    <col min="12809" max="13042" width="9.1796875" style="12"/>
    <col min="13043" max="13045" width="9.1796875" style="12" customWidth="1"/>
    <col min="13046" max="13048" width="4.54296875" style="12" customWidth="1"/>
    <col min="13049" max="13049" width="9.1796875" style="12" customWidth="1"/>
    <col min="13050" max="13053" width="3.7265625" style="12" customWidth="1"/>
    <col min="13054" max="13054" width="60.54296875" style="12" customWidth="1"/>
    <col min="13055" max="13057" width="7.7265625" style="12" customWidth="1"/>
    <col min="13058" max="13058" width="29.7265625" style="12" customWidth="1"/>
    <col min="13059" max="13059" width="8.7265625" style="12" customWidth="1"/>
    <col min="13060" max="13060" width="31.7265625" style="12" customWidth="1"/>
    <col min="13061" max="13063" width="9.1796875" style="12"/>
    <col min="13064" max="13064" width="9.1796875" style="12" customWidth="1"/>
    <col min="13065" max="13298" width="9.1796875" style="12"/>
    <col min="13299" max="13301" width="9.1796875" style="12" customWidth="1"/>
    <col min="13302" max="13304" width="4.54296875" style="12" customWidth="1"/>
    <col min="13305" max="13305" width="9.1796875" style="12" customWidth="1"/>
    <col min="13306" max="13309" width="3.7265625" style="12" customWidth="1"/>
    <col min="13310" max="13310" width="60.54296875" style="12" customWidth="1"/>
    <col min="13311" max="13313" width="7.7265625" style="12" customWidth="1"/>
    <col min="13314" max="13314" width="29.7265625" style="12" customWidth="1"/>
    <col min="13315" max="13315" width="8.7265625" style="12" customWidth="1"/>
    <col min="13316" max="13316" width="31.7265625" style="12" customWidth="1"/>
    <col min="13317" max="13319" width="9.1796875" style="12"/>
    <col min="13320" max="13320" width="9.1796875" style="12" customWidth="1"/>
    <col min="13321" max="13554" width="9.1796875" style="12"/>
    <col min="13555" max="13557" width="9.1796875" style="12" customWidth="1"/>
    <col min="13558" max="13560" width="4.54296875" style="12" customWidth="1"/>
    <col min="13561" max="13561" width="9.1796875" style="12" customWidth="1"/>
    <col min="13562" max="13565" width="3.7265625" style="12" customWidth="1"/>
    <col min="13566" max="13566" width="60.54296875" style="12" customWidth="1"/>
    <col min="13567" max="13569" width="7.7265625" style="12" customWidth="1"/>
    <col min="13570" max="13570" width="29.7265625" style="12" customWidth="1"/>
    <col min="13571" max="13571" width="8.7265625" style="12" customWidth="1"/>
    <col min="13572" max="13572" width="31.7265625" style="12" customWidth="1"/>
    <col min="13573" max="13575" width="9.1796875" style="12"/>
    <col min="13576" max="13576" width="9.1796875" style="12" customWidth="1"/>
    <col min="13577" max="13810" width="9.1796875" style="12"/>
    <col min="13811" max="13813" width="9.1796875" style="12" customWidth="1"/>
    <col min="13814" max="13816" width="4.54296875" style="12" customWidth="1"/>
    <col min="13817" max="13817" width="9.1796875" style="12" customWidth="1"/>
    <col min="13818" max="13821" width="3.7265625" style="12" customWidth="1"/>
    <col min="13822" max="13822" width="60.54296875" style="12" customWidth="1"/>
    <col min="13823" max="13825" width="7.7265625" style="12" customWidth="1"/>
    <col min="13826" max="13826" width="29.7265625" style="12" customWidth="1"/>
    <col min="13827" max="13827" width="8.7265625" style="12" customWidth="1"/>
    <col min="13828" max="13828" width="31.7265625" style="12" customWidth="1"/>
    <col min="13829" max="13831" width="9.1796875" style="12"/>
    <col min="13832" max="13832" width="9.1796875" style="12" customWidth="1"/>
    <col min="13833" max="14066" width="9.1796875" style="12"/>
    <col min="14067" max="14069" width="9.1796875" style="12" customWidth="1"/>
    <col min="14070" max="14072" width="4.54296875" style="12" customWidth="1"/>
    <col min="14073" max="14073" width="9.1796875" style="12" customWidth="1"/>
    <col min="14074" max="14077" width="3.7265625" style="12" customWidth="1"/>
    <col min="14078" max="14078" width="60.54296875" style="12" customWidth="1"/>
    <col min="14079" max="14081" width="7.7265625" style="12" customWidth="1"/>
    <col min="14082" max="14082" width="29.7265625" style="12" customWidth="1"/>
    <col min="14083" max="14083" width="8.7265625" style="12" customWidth="1"/>
    <col min="14084" max="14084" width="31.7265625" style="12" customWidth="1"/>
    <col min="14085" max="14087" width="9.1796875" style="12"/>
    <col min="14088" max="14088" width="9.1796875" style="12" customWidth="1"/>
    <col min="14089" max="14322" width="9.1796875" style="12"/>
    <col min="14323" max="14325" width="9.1796875" style="12" customWidth="1"/>
    <col min="14326" max="14328" width="4.54296875" style="12" customWidth="1"/>
    <col min="14329" max="14329" width="9.1796875" style="12" customWidth="1"/>
    <col min="14330" max="14333" width="3.7265625" style="12" customWidth="1"/>
    <col min="14334" max="14334" width="60.54296875" style="12" customWidth="1"/>
    <col min="14335" max="14337" width="7.7265625" style="12" customWidth="1"/>
    <col min="14338" max="14338" width="29.7265625" style="12" customWidth="1"/>
    <col min="14339" max="14339" width="8.7265625" style="12" customWidth="1"/>
    <col min="14340" max="14340" width="31.7265625" style="12" customWidth="1"/>
    <col min="14341" max="14343" width="9.1796875" style="12"/>
    <col min="14344" max="14344" width="9.1796875" style="12" customWidth="1"/>
    <col min="14345" max="14578" width="9.1796875" style="12"/>
    <col min="14579" max="14581" width="9.1796875" style="12" customWidth="1"/>
    <col min="14582" max="14584" width="4.54296875" style="12" customWidth="1"/>
    <col min="14585" max="14585" width="9.1796875" style="12" customWidth="1"/>
    <col min="14586" max="14589" width="3.7265625" style="12" customWidth="1"/>
    <col min="14590" max="14590" width="60.54296875" style="12" customWidth="1"/>
    <col min="14591" max="14593" width="7.7265625" style="12" customWidth="1"/>
    <col min="14594" max="14594" width="29.7265625" style="12" customWidth="1"/>
    <col min="14595" max="14595" width="8.7265625" style="12" customWidth="1"/>
    <col min="14596" max="14596" width="31.7265625" style="12" customWidth="1"/>
    <col min="14597" max="14599" width="9.1796875" style="12"/>
    <col min="14600" max="14600" width="9.1796875" style="12" customWidth="1"/>
    <col min="14601" max="14834" width="9.1796875" style="12"/>
    <col min="14835" max="14837" width="9.1796875" style="12" customWidth="1"/>
    <col min="14838" max="14840" width="4.54296875" style="12" customWidth="1"/>
    <col min="14841" max="14841" width="9.1796875" style="12" customWidth="1"/>
    <col min="14842" max="14845" width="3.7265625" style="12" customWidth="1"/>
    <col min="14846" max="14846" width="60.54296875" style="12" customWidth="1"/>
    <col min="14847" max="14849" width="7.7265625" style="12" customWidth="1"/>
    <col min="14850" max="14850" width="29.7265625" style="12" customWidth="1"/>
    <col min="14851" max="14851" width="8.7265625" style="12" customWidth="1"/>
    <col min="14852" max="14852" width="31.7265625" style="12" customWidth="1"/>
    <col min="14853" max="14855" width="9.1796875" style="12"/>
    <col min="14856" max="14856" width="9.1796875" style="12" customWidth="1"/>
    <col min="14857" max="15090" width="9.1796875" style="12"/>
    <col min="15091" max="15093" width="9.1796875" style="12" customWidth="1"/>
    <col min="15094" max="15096" width="4.54296875" style="12" customWidth="1"/>
    <col min="15097" max="15097" width="9.1796875" style="12" customWidth="1"/>
    <col min="15098" max="15101" width="3.7265625" style="12" customWidth="1"/>
    <col min="15102" max="15102" width="60.54296875" style="12" customWidth="1"/>
    <col min="15103" max="15105" width="7.7265625" style="12" customWidth="1"/>
    <col min="15106" max="15106" width="29.7265625" style="12" customWidth="1"/>
    <col min="15107" max="15107" width="8.7265625" style="12" customWidth="1"/>
    <col min="15108" max="15108" width="31.7265625" style="12" customWidth="1"/>
    <col min="15109" max="15111" width="9.1796875" style="12"/>
    <col min="15112" max="15112" width="9.1796875" style="12" customWidth="1"/>
    <col min="15113" max="15346" width="9.1796875" style="12"/>
    <col min="15347" max="15349" width="9.1796875" style="12" customWidth="1"/>
    <col min="15350" max="15352" width="4.54296875" style="12" customWidth="1"/>
    <col min="15353" max="15353" width="9.1796875" style="12" customWidth="1"/>
    <col min="15354" max="15357" width="3.7265625" style="12" customWidth="1"/>
    <col min="15358" max="15358" width="60.54296875" style="12" customWidth="1"/>
    <col min="15359" max="15361" width="7.7265625" style="12" customWidth="1"/>
    <col min="15362" max="15362" width="29.7265625" style="12" customWidth="1"/>
    <col min="15363" max="15363" width="8.7265625" style="12" customWidth="1"/>
    <col min="15364" max="15364" width="31.7265625" style="12" customWidth="1"/>
    <col min="15365" max="15367" width="9.1796875" style="12"/>
    <col min="15368" max="15368" width="9.1796875" style="12" customWidth="1"/>
    <col min="15369" max="15602" width="9.1796875" style="12"/>
    <col min="15603" max="15605" width="9.1796875" style="12" customWidth="1"/>
    <col min="15606" max="15608" width="4.54296875" style="12" customWidth="1"/>
    <col min="15609" max="15609" width="9.1796875" style="12" customWidth="1"/>
    <col min="15610" max="15613" width="3.7265625" style="12" customWidth="1"/>
    <col min="15614" max="15614" width="60.54296875" style="12" customWidth="1"/>
    <col min="15615" max="15617" width="7.7265625" style="12" customWidth="1"/>
    <col min="15618" max="15618" width="29.7265625" style="12" customWidth="1"/>
    <col min="15619" max="15619" width="8.7265625" style="12" customWidth="1"/>
    <col min="15620" max="15620" width="31.7265625" style="12" customWidth="1"/>
    <col min="15621" max="15623" width="9.1796875" style="12"/>
    <col min="15624" max="15624" width="9.1796875" style="12" customWidth="1"/>
    <col min="15625" max="15858" width="9.1796875" style="12"/>
    <col min="15859" max="15861" width="9.1796875" style="12" customWidth="1"/>
    <col min="15862" max="15864" width="4.54296875" style="12" customWidth="1"/>
    <col min="15865" max="15865" width="9.1796875" style="12" customWidth="1"/>
    <col min="15866" max="15869" width="3.7265625" style="12" customWidth="1"/>
    <col min="15870" max="15870" width="60.54296875" style="12" customWidth="1"/>
    <col min="15871" max="15873" width="7.7265625" style="12" customWidth="1"/>
    <col min="15874" max="15874" width="29.7265625" style="12" customWidth="1"/>
    <col min="15875" max="15875" width="8.7265625" style="12" customWidth="1"/>
    <col min="15876" max="15876" width="31.7265625" style="12" customWidth="1"/>
    <col min="15877" max="15879" width="9.1796875" style="12"/>
    <col min="15880" max="15880" width="9.1796875" style="12" customWidth="1"/>
    <col min="15881" max="16114" width="9.1796875" style="12"/>
    <col min="16115" max="16117" width="9.1796875" style="12" customWidth="1"/>
    <col min="16118" max="16120" width="4.54296875" style="12" customWidth="1"/>
    <col min="16121" max="16121" width="9.1796875" style="12" customWidth="1"/>
    <col min="16122" max="16125" width="3.7265625" style="12" customWidth="1"/>
    <col min="16126" max="16126" width="60.54296875" style="12" customWidth="1"/>
    <col min="16127" max="16129" width="7.7265625" style="12" customWidth="1"/>
    <col min="16130" max="16130" width="29.7265625" style="12" customWidth="1"/>
    <col min="16131" max="16131" width="8.7265625" style="12" customWidth="1"/>
    <col min="16132" max="16132" width="31.7265625" style="12" customWidth="1"/>
    <col min="16133" max="16135" width="9.1796875" style="12"/>
    <col min="16136" max="16136" width="9.1796875" style="12" customWidth="1"/>
    <col min="16137" max="16384" width="9.1796875" style="12"/>
  </cols>
  <sheetData>
    <row r="1" spans="1:48" ht="15.5" x14ac:dyDescent="0.25">
      <c r="D1" s="11" t="s">
        <v>296</v>
      </c>
      <c r="J1" s="31"/>
      <c r="K1" s="31"/>
      <c r="L1" s="31"/>
      <c r="M1" s="31"/>
      <c r="N1" s="32"/>
      <c r="O1" s="32"/>
      <c r="P1" s="33"/>
      <c r="Q1" s="34"/>
      <c r="R1" s="33"/>
      <c r="S1" s="34"/>
      <c r="T1" s="33"/>
      <c r="U1" s="34"/>
      <c r="V1" s="33"/>
      <c r="W1" s="32"/>
      <c r="X1" s="32"/>
      <c r="Y1" s="32"/>
      <c r="Z1" s="32"/>
      <c r="AA1" s="32"/>
      <c r="AB1" s="33"/>
      <c r="AC1" s="33"/>
      <c r="AD1" s="33"/>
      <c r="AE1" s="43"/>
      <c r="AF1" s="33"/>
      <c r="AG1" s="33"/>
      <c r="AH1" s="33"/>
      <c r="AI1" s="33"/>
      <c r="AJ1" s="33"/>
      <c r="AK1" s="33"/>
      <c r="AL1" s="33"/>
      <c r="AM1" s="33"/>
      <c r="AN1" s="33"/>
      <c r="AO1" s="33"/>
      <c r="AP1" s="33"/>
      <c r="AQ1" s="33"/>
    </row>
    <row r="2" spans="1:48" ht="16" thickBot="1" x14ac:dyDescent="0.3">
      <c r="D2" s="13" t="str">
        <f>LEFT(Country!B3,3)</f>
        <v>AUS</v>
      </c>
      <c r="J2" s="32"/>
      <c r="K2" s="32"/>
      <c r="L2" s="32"/>
      <c r="M2" s="32"/>
      <c r="N2" s="32"/>
      <c r="O2" s="32"/>
      <c r="P2" s="32"/>
      <c r="Q2" s="34"/>
      <c r="R2" s="32"/>
      <c r="S2" s="34"/>
      <c r="T2" s="32"/>
      <c r="U2" s="34"/>
      <c r="V2" s="32"/>
      <c r="W2" s="32"/>
      <c r="X2" s="32"/>
      <c r="Y2" s="32"/>
      <c r="Z2" s="32"/>
      <c r="AA2" s="32"/>
      <c r="AB2" s="32"/>
      <c r="AC2" s="32"/>
      <c r="AD2" s="32"/>
      <c r="AE2" s="32"/>
      <c r="AF2" s="32"/>
      <c r="AG2" s="32"/>
      <c r="AH2" s="35"/>
      <c r="AI2" s="36"/>
      <c r="AJ2" s="36"/>
      <c r="AK2" s="36"/>
      <c r="AL2" s="36"/>
      <c r="AM2" s="36"/>
      <c r="AN2" s="36"/>
      <c r="AO2" s="36"/>
      <c r="AP2" s="37"/>
      <c r="AQ2" s="37"/>
    </row>
    <row r="3" spans="1:48" ht="13.5" thickBot="1" x14ac:dyDescent="0.3">
      <c r="D3" s="14"/>
      <c r="E3" s="15"/>
      <c r="F3" s="15"/>
      <c r="G3" s="15"/>
      <c r="H3" s="16"/>
      <c r="I3" s="47"/>
      <c r="J3" s="309" t="s">
        <v>76</v>
      </c>
      <c r="K3" s="310"/>
      <c r="L3" s="310"/>
      <c r="M3" s="310"/>
      <c r="N3" s="311" t="s">
        <v>322</v>
      </c>
      <c r="O3" s="312"/>
      <c r="P3" s="312"/>
      <c r="Q3" s="312"/>
      <c r="R3" s="312"/>
      <c r="S3" s="312"/>
      <c r="T3" s="312"/>
      <c r="U3" s="312"/>
      <c r="V3" s="312"/>
      <c r="W3" s="313"/>
      <c r="X3" s="314" t="s">
        <v>76</v>
      </c>
      <c r="Y3" s="315"/>
      <c r="Z3" s="315"/>
      <c r="AA3" s="316"/>
      <c r="AB3" s="317" t="s">
        <v>77</v>
      </c>
      <c r="AC3" s="318"/>
      <c r="AD3" s="318"/>
      <c r="AE3" s="318"/>
      <c r="AF3" s="318"/>
      <c r="AG3" s="318"/>
      <c r="AH3" s="318"/>
      <c r="AI3" s="318"/>
      <c r="AJ3" s="318"/>
      <c r="AK3" s="318"/>
      <c r="AL3" s="318"/>
      <c r="AM3" s="318"/>
      <c r="AN3" s="318"/>
      <c r="AO3" s="318"/>
      <c r="AP3" s="318"/>
      <c r="AQ3" s="319"/>
      <c r="AR3" s="76"/>
      <c r="AS3" s="305" t="s">
        <v>270</v>
      </c>
      <c r="AT3" s="305"/>
      <c r="AU3" s="305"/>
      <c r="AV3" s="306"/>
    </row>
    <row r="4" spans="1:48" s="30" customFormat="1" ht="103.5" customHeight="1" thickBot="1" x14ac:dyDescent="0.3">
      <c r="A4" s="93" t="s">
        <v>144</v>
      </c>
      <c r="B4" s="94" t="s">
        <v>18</v>
      </c>
      <c r="C4" s="93" t="s">
        <v>15</v>
      </c>
      <c r="D4" s="320" t="s">
        <v>73</v>
      </c>
      <c r="E4" s="321"/>
      <c r="F4" s="321"/>
      <c r="G4" s="321"/>
      <c r="H4" s="322"/>
      <c r="I4" s="210" t="s">
        <v>358</v>
      </c>
      <c r="J4" s="29"/>
      <c r="K4" s="29"/>
      <c r="L4" s="29"/>
      <c r="M4" s="27"/>
      <c r="N4" s="25" t="s">
        <v>78</v>
      </c>
      <c r="O4" s="26" t="s">
        <v>79</v>
      </c>
      <c r="P4" s="27" t="s">
        <v>445</v>
      </c>
      <c r="Q4" s="26" t="s">
        <v>446</v>
      </c>
      <c r="R4" s="211" t="s">
        <v>447</v>
      </c>
      <c r="S4" s="211" t="s">
        <v>448</v>
      </c>
      <c r="T4" s="211" t="s">
        <v>334</v>
      </c>
      <c r="U4" s="211" t="s">
        <v>449</v>
      </c>
      <c r="V4" s="225" t="s">
        <v>450</v>
      </c>
      <c r="W4" s="28" t="s">
        <v>451</v>
      </c>
      <c r="X4" s="38"/>
      <c r="Y4" s="39"/>
      <c r="Z4" s="26"/>
      <c r="AA4" s="38"/>
      <c r="AB4" s="25" t="s">
        <v>82</v>
      </c>
      <c r="AC4" s="26" t="s">
        <v>83</v>
      </c>
      <c r="AD4" s="26" t="s">
        <v>447</v>
      </c>
      <c r="AE4" s="26" t="s">
        <v>448</v>
      </c>
      <c r="AF4" s="40" t="s">
        <v>453</v>
      </c>
      <c r="AG4" s="26" t="s">
        <v>87</v>
      </c>
      <c r="AH4" s="26" t="s">
        <v>449</v>
      </c>
      <c r="AI4" s="41" t="s">
        <v>454</v>
      </c>
      <c r="AJ4" s="26" t="s">
        <v>448</v>
      </c>
      <c r="AK4" s="42" t="s">
        <v>455</v>
      </c>
      <c r="AL4" s="26" t="s">
        <v>87</v>
      </c>
      <c r="AM4" s="26" t="s">
        <v>449</v>
      </c>
      <c r="AN4" s="26" t="s">
        <v>452</v>
      </c>
      <c r="AO4" s="41" t="s">
        <v>92</v>
      </c>
      <c r="AP4" s="26" t="s">
        <v>93</v>
      </c>
      <c r="AQ4" s="55" t="s">
        <v>94</v>
      </c>
      <c r="AR4" s="77"/>
      <c r="AS4" s="29"/>
      <c r="AT4" s="72"/>
      <c r="AU4" s="73"/>
      <c r="AV4" s="74"/>
    </row>
    <row r="5" spans="1:48" s="30" customFormat="1" ht="71.25" customHeight="1" x14ac:dyDescent="0.25">
      <c r="A5" s="93"/>
      <c r="B5" s="94"/>
      <c r="C5" s="198"/>
      <c r="D5" s="303"/>
      <c r="E5" s="303"/>
      <c r="F5" s="303"/>
      <c r="G5" s="303"/>
      <c r="H5" s="304"/>
      <c r="I5" s="212"/>
      <c r="J5" s="265"/>
      <c r="K5" s="266"/>
      <c r="L5" s="266"/>
      <c r="M5" s="48"/>
      <c r="N5" s="95"/>
      <c r="O5" s="96"/>
      <c r="P5" s="97"/>
      <c r="Q5" s="95"/>
      <c r="R5" s="97"/>
      <c r="S5" s="97"/>
      <c r="T5" s="100"/>
      <c r="U5" s="95"/>
      <c r="V5" s="96"/>
      <c r="W5" s="98"/>
      <c r="X5" s="99"/>
      <c r="Y5" s="97"/>
      <c r="Z5" s="97"/>
      <c r="AA5" s="98"/>
      <c r="AB5" s="282"/>
      <c r="AC5" s="167"/>
      <c r="AD5" s="96"/>
      <c r="AE5" s="96"/>
      <c r="AF5" s="101"/>
      <c r="AG5" s="95"/>
      <c r="AH5" s="96"/>
      <c r="AI5" s="95"/>
      <c r="AJ5" s="96"/>
      <c r="AK5" s="102"/>
      <c r="AL5" s="96"/>
      <c r="AM5" s="97"/>
      <c r="AN5" s="96"/>
      <c r="AO5" s="95"/>
      <c r="AP5" s="96"/>
      <c r="AQ5" s="98"/>
      <c r="AR5" s="77"/>
      <c r="AS5" s="103"/>
      <c r="AT5" s="104"/>
      <c r="AU5" s="104"/>
      <c r="AV5" s="105"/>
    </row>
    <row r="6" spans="1:48" s="30" customFormat="1" ht="36.75" customHeight="1" x14ac:dyDescent="0.25">
      <c r="A6" s="93"/>
      <c r="B6" s="94"/>
      <c r="C6" s="93"/>
      <c r="D6" s="340"/>
      <c r="E6" s="341"/>
      <c r="F6" s="341"/>
      <c r="G6" s="341"/>
      <c r="H6" s="341"/>
      <c r="I6" s="199"/>
      <c r="J6" s="267"/>
      <c r="K6" s="268"/>
      <c r="L6" s="268"/>
      <c r="M6" s="49"/>
      <c r="N6" s="95"/>
      <c r="O6" s="96"/>
      <c r="P6" s="96"/>
      <c r="Q6" s="95"/>
      <c r="R6" s="96"/>
      <c r="S6" s="96"/>
      <c r="T6" s="100"/>
      <c r="U6" s="95"/>
      <c r="V6" s="96"/>
      <c r="W6" s="106"/>
      <c r="X6" s="107"/>
      <c r="Y6" s="96"/>
      <c r="Z6" s="96"/>
      <c r="AA6" s="106"/>
      <c r="AB6" s="282"/>
      <c r="AC6" s="167"/>
      <c r="AD6" s="96"/>
      <c r="AE6" s="96"/>
      <c r="AF6" s="101"/>
      <c r="AG6" s="95"/>
      <c r="AH6" s="96"/>
      <c r="AI6" s="95"/>
      <c r="AJ6" s="96"/>
      <c r="AK6" s="102"/>
      <c r="AL6" s="96"/>
      <c r="AM6" s="96"/>
      <c r="AN6" s="96"/>
      <c r="AO6" s="95"/>
      <c r="AP6" s="96"/>
      <c r="AQ6" s="106"/>
      <c r="AR6" s="77"/>
      <c r="AS6" s="103"/>
      <c r="AT6" s="108"/>
      <c r="AU6" s="108"/>
      <c r="AV6" s="105"/>
    </row>
    <row r="7" spans="1:48" ht="55" customHeight="1" x14ac:dyDescent="0.25">
      <c r="A7" s="93"/>
      <c r="C7" s="109"/>
      <c r="D7" s="327" t="s">
        <v>205</v>
      </c>
      <c r="E7" s="327"/>
      <c r="F7" s="327"/>
      <c r="G7" s="327"/>
      <c r="H7" s="328"/>
      <c r="I7" s="90"/>
      <c r="J7" s="63"/>
      <c r="K7" s="246"/>
      <c r="L7" s="246"/>
      <c r="M7" s="50"/>
      <c r="N7" s="110"/>
      <c r="O7" s="110"/>
      <c r="P7" s="111"/>
      <c r="Q7" s="275"/>
      <c r="R7" s="111"/>
      <c r="S7" s="110"/>
      <c r="T7" s="110"/>
      <c r="U7" s="110"/>
      <c r="V7" s="112" t="str">
        <f>IF(P7="","",P7)</f>
        <v/>
      </c>
      <c r="W7" s="113"/>
      <c r="X7" s="257"/>
      <c r="Y7" s="111"/>
      <c r="Z7" s="111"/>
      <c r="AA7" s="114"/>
      <c r="AB7" s="283"/>
      <c r="AC7" s="222"/>
      <c r="AD7" s="119"/>
      <c r="AE7" s="177"/>
      <c r="AF7" s="119"/>
      <c r="AG7" s="177"/>
      <c r="AH7" s="119"/>
      <c r="AI7" s="177"/>
      <c r="AJ7" s="119"/>
      <c r="AK7" s="177"/>
      <c r="AL7" s="119"/>
      <c r="AM7" s="119"/>
      <c r="AN7" s="119"/>
      <c r="AO7" s="177"/>
      <c r="AP7" s="119"/>
      <c r="AQ7" s="120"/>
      <c r="AR7" s="76"/>
      <c r="AS7" s="103"/>
      <c r="AT7" s="108"/>
      <c r="AU7" s="108"/>
      <c r="AV7" s="105"/>
    </row>
    <row r="8" spans="1:48" ht="120" customHeight="1" x14ac:dyDescent="0.25">
      <c r="A8" s="93"/>
      <c r="C8" s="109"/>
      <c r="D8" s="325" t="s">
        <v>325</v>
      </c>
      <c r="E8" s="325"/>
      <c r="F8" s="325"/>
      <c r="G8" s="325"/>
      <c r="H8" s="326"/>
      <c r="I8" s="90"/>
      <c r="J8" s="269"/>
      <c r="K8" s="270"/>
      <c r="L8" s="270"/>
      <c r="M8" s="51"/>
      <c r="N8" s="118"/>
      <c r="O8" s="118"/>
      <c r="P8" s="118"/>
      <c r="Q8" s="119"/>
      <c r="R8" s="118"/>
      <c r="S8" s="119"/>
      <c r="T8" s="118"/>
      <c r="U8" s="118"/>
      <c r="V8" s="112"/>
      <c r="W8" s="106"/>
      <c r="X8" s="258"/>
      <c r="Y8" s="119"/>
      <c r="Z8" s="119"/>
      <c r="AA8" s="120"/>
      <c r="AB8" s="284"/>
      <c r="AC8" s="167"/>
      <c r="AD8" s="119"/>
      <c r="AE8" s="177"/>
      <c r="AF8" s="119"/>
      <c r="AG8" s="177"/>
      <c r="AH8" s="119"/>
      <c r="AI8" s="177"/>
      <c r="AJ8" s="119"/>
      <c r="AK8" s="177"/>
      <c r="AL8" s="119"/>
      <c r="AM8" s="119"/>
      <c r="AN8" s="119"/>
      <c r="AO8" s="177"/>
      <c r="AP8" s="119"/>
      <c r="AQ8" s="120"/>
      <c r="AR8" s="76"/>
      <c r="AS8" s="103"/>
      <c r="AT8" s="108"/>
      <c r="AU8" s="108"/>
      <c r="AV8" s="105"/>
    </row>
    <row r="9" spans="1:48" ht="127.5" customHeight="1" x14ac:dyDescent="0.25">
      <c r="A9" s="93"/>
      <c r="C9" s="109"/>
      <c r="D9" s="325"/>
      <c r="E9" s="325"/>
      <c r="F9" s="325"/>
      <c r="G9" s="325"/>
      <c r="H9" s="326"/>
      <c r="I9" s="90"/>
      <c r="J9" s="269"/>
      <c r="K9" s="270"/>
      <c r="L9" s="270"/>
      <c r="M9" s="51"/>
      <c r="N9" s="110"/>
      <c r="O9" s="110"/>
      <c r="P9" s="118"/>
      <c r="Q9" s="119"/>
      <c r="R9" s="118"/>
      <c r="S9" s="119"/>
      <c r="T9" s="118"/>
      <c r="U9" s="118"/>
      <c r="V9" s="112"/>
      <c r="W9" s="106"/>
      <c r="X9" s="258"/>
      <c r="Y9" s="119"/>
      <c r="Z9" s="119"/>
      <c r="AA9" s="120"/>
      <c r="AB9" s="284"/>
      <c r="AC9" s="167"/>
      <c r="AD9" s="119"/>
      <c r="AE9" s="177"/>
      <c r="AF9" s="119"/>
      <c r="AG9" s="177"/>
      <c r="AH9" s="119"/>
      <c r="AI9" s="177"/>
      <c r="AJ9" s="119"/>
      <c r="AK9" s="177"/>
      <c r="AL9" s="119"/>
      <c r="AM9" s="119"/>
      <c r="AN9" s="119"/>
      <c r="AO9" s="177"/>
      <c r="AP9" s="119"/>
      <c r="AQ9" s="120"/>
      <c r="AR9" s="76"/>
      <c r="AS9" s="103"/>
      <c r="AT9" s="108"/>
      <c r="AU9" s="108"/>
      <c r="AV9" s="105"/>
    </row>
    <row r="10" spans="1:48" s="43" customFormat="1" ht="51.75" customHeight="1" x14ac:dyDescent="0.25">
      <c r="A10" s="122" t="str">
        <f>MID(E10,FIND("(Q",E10)+1,7)</f>
        <v>Q10a.01</v>
      </c>
      <c r="B10" s="123" t="s">
        <v>145</v>
      </c>
      <c r="C10" s="124"/>
      <c r="D10" s="295"/>
      <c r="E10" s="329" t="s">
        <v>305</v>
      </c>
      <c r="F10" s="329"/>
      <c r="G10" s="329"/>
      <c r="H10" s="330"/>
      <c r="I10" s="46" t="s">
        <v>303</v>
      </c>
      <c r="J10" s="178"/>
      <c r="K10" s="125"/>
      <c r="L10" s="125"/>
      <c r="M10" s="126"/>
      <c r="N10" s="127" t="s">
        <v>0</v>
      </c>
      <c r="O10" s="128" t="s">
        <v>433</v>
      </c>
      <c r="P10" s="128"/>
      <c r="Q10" s="129"/>
      <c r="R10" s="128"/>
      <c r="S10" s="128"/>
      <c r="T10" s="127"/>
      <c r="U10" s="129"/>
      <c r="V10" s="128" t="str">
        <f t="shared" ref="V10:V71" si="0">IF(AND(T10="",R10="",P10="",N10=""),"",IF(AND(T10="",R10="", P10=""),N10,IF(AND(T10="", R10="",P10&lt;&gt;""),P10,IF(AND(T10="",R10&lt;&gt;""),R10,T10))))</f>
        <v/>
      </c>
      <c r="W10" s="130"/>
      <c r="X10" s="107"/>
      <c r="Y10" s="96"/>
      <c r="Z10" s="96"/>
      <c r="AA10" s="106"/>
      <c r="AB10" s="285"/>
      <c r="AC10" s="286"/>
      <c r="AD10" s="132"/>
      <c r="AE10" s="132"/>
      <c r="AF10" s="132" t="str">
        <f>IF(AND(AD10="",AB10=""),"",IF(AND(AD10="",AB10&lt;&gt;""),AB10,IF(AND(AD10="",AB10&lt;&gt;""),AB10,AD10)))</f>
        <v/>
      </c>
      <c r="AG10" s="133"/>
      <c r="AH10" s="134"/>
      <c r="AI10" s="133"/>
      <c r="AJ10" s="134"/>
      <c r="AK10" s="133" t="str">
        <f>IF(AND(AI10="",AG10="",AF10=""),"",IF(AND(AI10="",AG10=""),AF10,IF(AND(AI10="",AG10&lt;&gt;""),AG10,IF(AND(AI10="",AG10&lt;&gt;""),AG10,AI10))))</f>
        <v/>
      </c>
      <c r="AL10" s="134"/>
      <c r="AM10" s="134"/>
      <c r="AN10" s="134"/>
      <c r="AO10" s="133"/>
      <c r="AP10" s="134" t="str">
        <f>IF(AND(AN10="",AL10="",AK10=""),".",IF(AND(AN10="",AL10=""),AK10,IF(AND(AN10="",AL10&lt;&gt;""),AL10,IF(AND(AN10="",AL10&lt;&gt;""),AL10,AN10))))</f>
        <v>.</v>
      </c>
      <c r="AQ10" s="135"/>
      <c r="AR10" s="136"/>
      <c r="AS10" s="103"/>
      <c r="AT10" s="108"/>
      <c r="AU10" s="108"/>
      <c r="AV10" s="105"/>
    </row>
    <row r="11" spans="1:48" s="43" customFormat="1" ht="35.5" customHeight="1" x14ac:dyDescent="0.25">
      <c r="A11" s="122" t="str">
        <f>MID(E11,FIND("(Q",E11)+1,7)</f>
        <v>Q10a.02</v>
      </c>
      <c r="B11" s="123" t="s">
        <v>145</v>
      </c>
      <c r="C11" s="137"/>
      <c r="D11" s="294"/>
      <c r="E11" s="329" t="s">
        <v>306</v>
      </c>
      <c r="F11" s="329"/>
      <c r="G11" s="329"/>
      <c r="H11" s="330"/>
      <c r="I11" s="213" t="s">
        <v>304</v>
      </c>
      <c r="J11" s="178"/>
      <c r="K11" s="125"/>
      <c r="L11" s="125"/>
      <c r="M11" s="126"/>
      <c r="N11" s="263" t="s">
        <v>0</v>
      </c>
      <c r="O11" s="128" t="s">
        <v>433</v>
      </c>
      <c r="P11" s="128"/>
      <c r="Q11" s="128"/>
      <c r="R11" s="127"/>
      <c r="S11" s="128"/>
      <c r="T11" s="127"/>
      <c r="U11" s="127"/>
      <c r="V11" s="127" t="str">
        <f t="shared" si="0"/>
        <v/>
      </c>
      <c r="W11" s="130"/>
      <c r="X11" s="107"/>
      <c r="Y11" s="96"/>
      <c r="Z11" s="96"/>
      <c r="AA11" s="106"/>
      <c r="AB11" s="285"/>
      <c r="AC11" s="286"/>
      <c r="AD11" s="132"/>
      <c r="AE11" s="132"/>
      <c r="AF11" s="132" t="str">
        <f t="shared" ref="AF11:AF71" si="1">IF(AND(AD11="",AB11=""),"",IF(AND(AD11="",AB11&lt;&gt;""),AB11,IF(AND(AD11="",AB11&lt;&gt;""),AB11,AD11)))</f>
        <v/>
      </c>
      <c r="AG11" s="133"/>
      <c r="AH11" s="134"/>
      <c r="AI11" s="133"/>
      <c r="AJ11" s="134"/>
      <c r="AK11" s="133" t="str">
        <f>IF(AND(AI11="",AG11="",AF11=""),"",IF(AND(AI11="",AG11=""),AF11,IF(AND(AI11="",AG11&lt;&gt;""),AG11,IF(AND(AI11="",AG11&lt;&gt;""),AG11,AI11))))</f>
        <v/>
      </c>
      <c r="AL11" s="134"/>
      <c r="AM11" s="134"/>
      <c r="AN11" s="134"/>
      <c r="AO11" s="133"/>
      <c r="AP11" s="134" t="str">
        <f t="shared" ref="AP11:AP71" si="2">IF(AND(AN11="",AL11="",AK11=""),".",IF(AND(AN11="",AL11=""),AK11,IF(AND(AN11="",AL11&lt;&gt;""),AL11,IF(AND(AN11="",AL11&lt;&gt;""),AL11,AN11))))</f>
        <v>.</v>
      </c>
      <c r="AQ11" s="135"/>
      <c r="AR11" s="136"/>
      <c r="AS11" s="103"/>
      <c r="AT11" s="108"/>
      <c r="AU11" s="108"/>
      <c r="AV11" s="105"/>
    </row>
    <row r="12" spans="1:48" ht="103.5" customHeight="1" x14ac:dyDescent="0.25">
      <c r="A12" s="122" t="str">
        <f>MID(E12,FIND("(Q",E12)+1,7)</f>
        <v>Q10a.03</v>
      </c>
      <c r="B12" s="91" t="s">
        <v>145</v>
      </c>
      <c r="D12" s="17"/>
      <c r="E12" s="323" t="s">
        <v>192</v>
      </c>
      <c r="F12" s="323"/>
      <c r="G12" s="323"/>
      <c r="H12" s="324"/>
      <c r="I12" s="90" t="s">
        <v>297</v>
      </c>
      <c r="J12" s="269"/>
      <c r="K12" s="270"/>
      <c r="L12" s="270"/>
      <c r="M12" s="51"/>
      <c r="N12" s="127" t="s">
        <v>0</v>
      </c>
      <c r="O12" s="128" t="str">
        <f>IF(OR(B12="NI",B12="N"),"New question introduced in 2023 - Please answer this question for the year of the previous update in Column P",IF(B12="EC","Small changes were made to the question. Take extra care when validating the response in Column N. If necessary, please change your answer in Column P",""))</f>
        <v>New question introduced in 2023 - Please answer this question for the year of the previous update in Column P</v>
      </c>
      <c r="P12" s="139"/>
      <c r="Q12" s="140"/>
      <c r="R12" s="139"/>
      <c r="S12" s="140"/>
      <c r="T12" s="139"/>
      <c r="U12" s="139"/>
      <c r="V12" s="139" t="str">
        <f t="shared" si="0"/>
        <v/>
      </c>
      <c r="W12" s="130"/>
      <c r="X12" s="145"/>
      <c r="Y12" s="174"/>
      <c r="Z12" s="174"/>
      <c r="AA12" s="113"/>
      <c r="AB12" s="287"/>
      <c r="AC12" s="286"/>
      <c r="AD12" s="240"/>
      <c r="AE12" s="133"/>
      <c r="AF12" s="134" t="str">
        <f t="shared" si="1"/>
        <v/>
      </c>
      <c r="AG12" s="133"/>
      <c r="AH12" s="134"/>
      <c r="AI12" s="133"/>
      <c r="AJ12" s="134"/>
      <c r="AK12" s="133" t="str">
        <f>IF(AND(AI12="",AG12="",AF12=""),"",IF(AND(AI12="",AG12=""),AF12,IF(AND(AI12="",AG12&lt;&gt;""),AG12,IF(AND(AI12="",AG12&lt;&gt;""),AG12,AI12))))</f>
        <v/>
      </c>
      <c r="AL12" s="134"/>
      <c r="AM12" s="134"/>
      <c r="AN12" s="134"/>
      <c r="AO12" s="133"/>
      <c r="AP12" s="134" t="str">
        <f t="shared" si="2"/>
        <v>.</v>
      </c>
      <c r="AQ12" s="135"/>
      <c r="AR12" s="76"/>
      <c r="AS12" s="103"/>
      <c r="AT12" s="108"/>
      <c r="AU12" s="108"/>
      <c r="AV12" s="105"/>
    </row>
    <row r="13" spans="1:48" ht="43" customHeight="1" x14ac:dyDescent="0.25">
      <c r="A13" s="122" t="str">
        <f>MID(E13,FIND("(Q",E13)+1,7)</f>
        <v>Q10a.04</v>
      </c>
      <c r="B13" s="91" t="s">
        <v>145</v>
      </c>
      <c r="D13" s="17"/>
      <c r="E13" s="329" t="s">
        <v>227</v>
      </c>
      <c r="F13" s="329"/>
      <c r="G13" s="329"/>
      <c r="H13" s="330"/>
      <c r="I13" s="90"/>
      <c r="J13" s="269"/>
      <c r="K13" s="270"/>
      <c r="L13" s="270"/>
      <c r="M13" s="51"/>
      <c r="N13" s="127" t="s">
        <v>0</v>
      </c>
      <c r="O13" s="128" t="str">
        <f t="shared" ref="O13:O16" si="3">IF(OR(B13="NI",B13="N"),"New question introduced in 2023 - Please answer this question for the year of the previous update in Column P",IF(B13="EC","Small changes were made to the question. Take extra care when validating the response in Column N. If necessary, please change your answer in Column P",""))</f>
        <v>New question introduced in 2023 - Please answer this question for the year of the previous update in Column P</v>
      </c>
      <c r="P13" s="139"/>
      <c r="Q13" s="140"/>
      <c r="R13" s="139"/>
      <c r="S13" s="140"/>
      <c r="T13" s="139"/>
      <c r="U13" s="140"/>
      <c r="V13" s="140" t="str">
        <f t="shared" si="0"/>
        <v/>
      </c>
      <c r="W13" s="130"/>
      <c r="X13" s="145"/>
      <c r="Y13" s="174"/>
      <c r="Z13" s="174"/>
      <c r="AA13" s="113"/>
      <c r="AB13" s="287"/>
      <c r="AC13" s="286"/>
      <c r="AD13" s="134"/>
      <c r="AE13" s="134"/>
      <c r="AF13" s="134" t="str">
        <f t="shared" si="1"/>
        <v/>
      </c>
      <c r="AG13" s="133"/>
      <c r="AH13" s="134"/>
      <c r="AI13" s="133"/>
      <c r="AJ13" s="134"/>
      <c r="AK13" s="133" t="str">
        <f t="shared" ref="AK13:AK71" si="4">IF(AND(AI13="",AG13="",AF13=""),"",IF(AND(AI13="",AG13=""),AF13,IF(AND(AI13="",AG13&lt;&gt;""),AG13,IF(AND(AI13="",AG13&lt;&gt;""),AG13,AI13))))</f>
        <v/>
      </c>
      <c r="AL13" s="134"/>
      <c r="AM13" s="134"/>
      <c r="AN13" s="134"/>
      <c r="AO13" s="133"/>
      <c r="AP13" s="134" t="str">
        <f t="shared" si="2"/>
        <v>.</v>
      </c>
      <c r="AQ13" s="135"/>
      <c r="AR13" s="76"/>
      <c r="AS13" s="103"/>
      <c r="AT13" s="108"/>
      <c r="AU13" s="108"/>
      <c r="AV13" s="105"/>
    </row>
    <row r="14" spans="1:48" ht="199.5" customHeight="1" x14ac:dyDescent="0.25">
      <c r="A14" s="122" t="str">
        <f>MID(E14,FIND("(Q",E14)+1,7)</f>
        <v>Q10a.05</v>
      </c>
      <c r="B14" s="94" t="s">
        <v>24</v>
      </c>
      <c r="C14" s="124" t="s">
        <v>95</v>
      </c>
      <c r="E14" s="325" t="s">
        <v>228</v>
      </c>
      <c r="F14" s="325"/>
      <c r="G14" s="325"/>
      <c r="H14" s="326"/>
      <c r="I14" s="293" t="s">
        <v>302</v>
      </c>
      <c r="J14" s="63"/>
      <c r="K14" s="246"/>
      <c r="L14" s="246"/>
      <c r="M14" s="50"/>
      <c r="N14" s="127" t="s">
        <v>69</v>
      </c>
      <c r="O14" s="128" t="str">
        <f t="shared" si="3"/>
        <v/>
      </c>
      <c r="P14" s="127"/>
      <c r="Q14" s="128"/>
      <c r="R14" s="127"/>
      <c r="S14" s="128"/>
      <c r="T14" s="127"/>
      <c r="U14" s="127"/>
      <c r="V14" s="127" t="str">
        <f t="shared" si="0"/>
        <v>State level (for federal states)</v>
      </c>
      <c r="W14" s="130"/>
      <c r="X14" s="107"/>
      <c r="Y14" s="96"/>
      <c r="Z14" s="96"/>
      <c r="AA14" s="106"/>
      <c r="AB14" s="285"/>
      <c r="AC14" s="286"/>
      <c r="AD14" s="131"/>
      <c r="AE14" s="144"/>
      <c r="AF14" s="132" t="str">
        <f t="shared" si="1"/>
        <v/>
      </c>
      <c r="AG14" s="133"/>
      <c r="AH14" s="134"/>
      <c r="AI14" s="133"/>
      <c r="AJ14" s="134"/>
      <c r="AK14" s="133" t="str">
        <f t="shared" si="4"/>
        <v/>
      </c>
      <c r="AL14" s="134"/>
      <c r="AM14" s="134"/>
      <c r="AN14" s="134"/>
      <c r="AO14" s="133"/>
      <c r="AP14" s="134" t="str">
        <f t="shared" si="2"/>
        <v>.</v>
      </c>
      <c r="AQ14" s="135"/>
      <c r="AR14" s="76"/>
      <c r="AS14" s="103"/>
      <c r="AT14" s="108"/>
      <c r="AU14" s="108"/>
      <c r="AV14" s="105"/>
    </row>
    <row r="15" spans="1:48" ht="46.5" customHeight="1" x14ac:dyDescent="0.25">
      <c r="A15" s="122" t="str">
        <f>MID(E15,FIND("(Q",E15)+1,8)</f>
        <v>Q10a.05a</v>
      </c>
      <c r="B15" s="91" t="s">
        <v>145</v>
      </c>
      <c r="D15" s="17"/>
      <c r="E15" s="331" t="s">
        <v>230</v>
      </c>
      <c r="F15" s="331"/>
      <c r="G15" s="331"/>
      <c r="H15" s="332"/>
      <c r="I15" s="90"/>
      <c r="J15" s="269"/>
      <c r="K15" s="270"/>
      <c r="L15" s="270"/>
      <c r="M15" s="51"/>
      <c r="N15" s="127" t="s">
        <v>0</v>
      </c>
      <c r="O15" s="128" t="str">
        <f t="shared" si="3"/>
        <v>New question introduced in 2023 - Please answer this question for the year of the previous update in Column P</v>
      </c>
      <c r="P15" s="139"/>
      <c r="Q15" s="140"/>
      <c r="R15" s="139"/>
      <c r="S15" s="140"/>
      <c r="T15" s="139"/>
      <c r="U15" s="139"/>
      <c r="V15" s="139" t="str">
        <f t="shared" si="0"/>
        <v/>
      </c>
      <c r="W15" s="130"/>
      <c r="X15" s="145"/>
      <c r="Y15" s="174"/>
      <c r="Z15" s="174"/>
      <c r="AA15" s="113"/>
      <c r="AB15" s="287"/>
      <c r="AC15" s="286"/>
      <c r="AD15" s="240"/>
      <c r="AE15" s="133"/>
      <c r="AF15" s="134" t="str">
        <f t="shared" si="1"/>
        <v/>
      </c>
      <c r="AG15" s="133"/>
      <c r="AH15" s="134"/>
      <c r="AI15" s="133"/>
      <c r="AJ15" s="134"/>
      <c r="AK15" s="133" t="str">
        <f t="shared" si="4"/>
        <v/>
      </c>
      <c r="AL15" s="134"/>
      <c r="AM15" s="134"/>
      <c r="AN15" s="134"/>
      <c r="AO15" s="133"/>
      <c r="AP15" s="134" t="str">
        <f t="shared" si="2"/>
        <v>.</v>
      </c>
      <c r="AQ15" s="135"/>
      <c r="AR15" s="76"/>
      <c r="AS15" s="103"/>
      <c r="AT15" s="108"/>
      <c r="AU15" s="108"/>
      <c r="AV15" s="105"/>
    </row>
    <row r="16" spans="1:48" ht="46.5" customHeight="1" x14ac:dyDescent="0.25">
      <c r="A16" s="122" t="str">
        <f>MID(E16,FIND("(Q",E16)+1,7)</f>
        <v>Q10a.06</v>
      </c>
      <c r="B16" s="91" t="s">
        <v>145</v>
      </c>
      <c r="D16" s="17"/>
      <c r="E16" s="323" t="s">
        <v>229</v>
      </c>
      <c r="F16" s="323"/>
      <c r="G16" s="323"/>
      <c r="H16" s="324"/>
      <c r="I16" s="90" t="s">
        <v>196</v>
      </c>
      <c r="J16" s="269"/>
      <c r="K16" s="270"/>
      <c r="L16" s="270"/>
      <c r="M16" s="51"/>
      <c r="N16" s="127" t="s">
        <v>0</v>
      </c>
      <c r="O16" s="128" t="str">
        <f t="shared" si="3"/>
        <v>New question introduced in 2023 - Please answer this question for the year of the previous update in Column P</v>
      </c>
      <c r="P16" s="139"/>
      <c r="Q16" s="140"/>
      <c r="R16" s="139"/>
      <c r="S16" s="140"/>
      <c r="T16" s="139"/>
      <c r="U16" s="139"/>
      <c r="V16" s="139" t="str">
        <f t="shared" si="0"/>
        <v/>
      </c>
      <c r="W16" s="130"/>
      <c r="X16" s="145"/>
      <c r="Y16" s="174"/>
      <c r="Z16" s="174"/>
      <c r="AA16" s="113"/>
      <c r="AB16" s="287"/>
      <c r="AC16" s="286"/>
      <c r="AD16" s="240"/>
      <c r="AE16" s="133"/>
      <c r="AF16" s="134" t="str">
        <f t="shared" si="1"/>
        <v/>
      </c>
      <c r="AG16" s="133"/>
      <c r="AH16" s="134"/>
      <c r="AI16" s="133"/>
      <c r="AJ16" s="134"/>
      <c r="AK16" s="133" t="str">
        <f t="shared" si="4"/>
        <v/>
      </c>
      <c r="AL16" s="134"/>
      <c r="AM16" s="134"/>
      <c r="AN16" s="134"/>
      <c r="AO16" s="133"/>
      <c r="AP16" s="134" t="str">
        <f t="shared" si="2"/>
        <v>.</v>
      </c>
      <c r="AQ16" s="135"/>
      <c r="AR16" s="76"/>
      <c r="AS16" s="103"/>
      <c r="AT16" s="108"/>
      <c r="AU16" s="108"/>
      <c r="AV16" s="105"/>
    </row>
    <row r="17" spans="1:48" ht="66" customHeight="1" x14ac:dyDescent="0.25">
      <c r="A17" s="122" t="str">
        <f>MID(E17,FIND("(Q",E17)+1,8)</f>
        <v>Q10a.06a</v>
      </c>
      <c r="B17" s="91" t="s">
        <v>145</v>
      </c>
      <c r="D17" s="17"/>
      <c r="E17" s="329" t="s">
        <v>314</v>
      </c>
      <c r="F17" s="329"/>
      <c r="G17" s="329"/>
      <c r="H17" s="330"/>
      <c r="I17" s="90"/>
      <c r="J17" s="269"/>
      <c r="K17" s="270"/>
      <c r="L17" s="270"/>
      <c r="M17" s="51"/>
      <c r="N17" s="127" t="s">
        <v>0</v>
      </c>
      <c r="O17" s="128" t="s">
        <v>332</v>
      </c>
      <c r="P17" s="139"/>
      <c r="Q17" s="140"/>
      <c r="R17" s="139"/>
      <c r="S17" s="140"/>
      <c r="T17" s="139"/>
      <c r="U17" s="139"/>
      <c r="V17" s="139" t="str">
        <f t="shared" si="0"/>
        <v/>
      </c>
      <c r="W17" s="130"/>
      <c r="X17" s="145"/>
      <c r="Y17" s="174"/>
      <c r="Z17" s="174"/>
      <c r="AA17" s="113"/>
      <c r="AB17" s="287"/>
      <c r="AC17" s="286"/>
      <c r="AD17" s="240"/>
      <c r="AE17" s="133"/>
      <c r="AF17" s="134" t="str">
        <f t="shared" si="1"/>
        <v/>
      </c>
      <c r="AG17" s="133"/>
      <c r="AH17" s="134"/>
      <c r="AI17" s="133"/>
      <c r="AJ17" s="134"/>
      <c r="AK17" s="133" t="str">
        <f t="shared" si="4"/>
        <v/>
      </c>
      <c r="AL17" s="134"/>
      <c r="AM17" s="134"/>
      <c r="AN17" s="134"/>
      <c r="AO17" s="133"/>
      <c r="AP17" s="134" t="str">
        <f t="shared" si="2"/>
        <v>.</v>
      </c>
      <c r="AQ17" s="135"/>
      <c r="AR17" s="76"/>
      <c r="AS17" s="103"/>
      <c r="AT17" s="108"/>
      <c r="AU17" s="108"/>
      <c r="AV17" s="105"/>
    </row>
    <row r="18" spans="1:48" ht="70.5" customHeight="1" x14ac:dyDescent="0.25">
      <c r="A18" s="122" t="str">
        <f>MID(E18,FIND("(Q",E18)+1,7)</f>
        <v>Q10a.07</v>
      </c>
      <c r="B18" s="91" t="s">
        <v>145</v>
      </c>
      <c r="D18" s="17"/>
      <c r="E18" s="329" t="s">
        <v>313</v>
      </c>
      <c r="F18" s="329"/>
      <c r="G18" s="329"/>
      <c r="H18" s="330"/>
      <c r="I18" s="90"/>
      <c r="J18" s="269"/>
      <c r="K18" s="270"/>
      <c r="L18" s="270"/>
      <c r="M18" s="51"/>
      <c r="N18" s="127" t="s">
        <v>0</v>
      </c>
      <c r="O18" s="128" t="s">
        <v>333</v>
      </c>
      <c r="P18" s="139"/>
      <c r="Q18" s="140"/>
      <c r="R18" s="139"/>
      <c r="S18" s="140"/>
      <c r="T18" s="139"/>
      <c r="U18" s="139"/>
      <c r="V18" s="139" t="str">
        <f t="shared" si="0"/>
        <v/>
      </c>
      <c r="W18" s="130"/>
      <c r="X18" s="145"/>
      <c r="Y18" s="174"/>
      <c r="Z18" s="174"/>
      <c r="AA18" s="113"/>
      <c r="AB18" s="287"/>
      <c r="AC18" s="286"/>
      <c r="AD18" s="240"/>
      <c r="AE18" s="133"/>
      <c r="AF18" s="134" t="str">
        <f t="shared" si="1"/>
        <v/>
      </c>
      <c r="AG18" s="133"/>
      <c r="AH18" s="134"/>
      <c r="AI18" s="133"/>
      <c r="AJ18" s="134"/>
      <c r="AK18" s="133" t="str">
        <f t="shared" si="4"/>
        <v/>
      </c>
      <c r="AL18" s="134"/>
      <c r="AM18" s="134"/>
      <c r="AN18" s="134"/>
      <c r="AO18" s="133"/>
      <c r="AP18" s="134" t="str">
        <f t="shared" si="2"/>
        <v>.</v>
      </c>
      <c r="AQ18" s="135"/>
      <c r="AR18" s="76"/>
      <c r="AS18" s="103"/>
      <c r="AT18" s="108"/>
      <c r="AU18" s="108"/>
      <c r="AV18" s="105"/>
    </row>
    <row r="19" spans="1:48" ht="60" customHeight="1" x14ac:dyDescent="0.25">
      <c r="A19" s="93"/>
      <c r="D19" s="333" t="s">
        <v>345</v>
      </c>
      <c r="E19" s="334"/>
      <c r="F19" s="334"/>
      <c r="G19" s="334"/>
      <c r="H19" s="335"/>
      <c r="I19" s="302" t="s">
        <v>443</v>
      </c>
      <c r="J19" s="269"/>
      <c r="K19" s="270"/>
      <c r="L19" s="270"/>
      <c r="M19" s="51"/>
      <c r="N19" s="110"/>
      <c r="O19" s="110"/>
      <c r="P19" s="118"/>
      <c r="Q19" s="119"/>
      <c r="R19" s="118"/>
      <c r="S19" s="119"/>
      <c r="T19" s="118"/>
      <c r="U19" s="118"/>
      <c r="V19" s="112"/>
      <c r="W19" s="106"/>
      <c r="X19" s="145"/>
      <c r="Y19" s="174"/>
      <c r="Z19" s="174"/>
      <c r="AA19" s="113"/>
      <c r="AB19" s="284"/>
      <c r="AC19" s="167"/>
      <c r="AD19" s="118"/>
      <c r="AE19" s="177"/>
      <c r="AF19" s="119"/>
      <c r="AG19" s="177"/>
      <c r="AH19" s="119"/>
      <c r="AI19" s="177"/>
      <c r="AJ19" s="119"/>
      <c r="AK19" s="177"/>
      <c r="AL19" s="119"/>
      <c r="AM19" s="119"/>
      <c r="AN19" s="119"/>
      <c r="AO19" s="177"/>
      <c r="AP19" s="119"/>
      <c r="AQ19" s="120"/>
      <c r="AR19" s="76"/>
      <c r="AS19" s="103"/>
      <c r="AT19" s="108"/>
      <c r="AU19" s="108"/>
      <c r="AV19" s="105"/>
    </row>
    <row r="20" spans="1:48" ht="289.5" customHeight="1" x14ac:dyDescent="0.25">
      <c r="A20" s="93"/>
      <c r="D20" s="17"/>
      <c r="E20" s="307" t="s">
        <v>283</v>
      </c>
      <c r="F20" s="307"/>
      <c r="G20" s="307"/>
      <c r="H20" s="308"/>
      <c r="I20" s="302"/>
      <c r="J20" s="271"/>
      <c r="K20" s="272"/>
      <c r="L20" s="272"/>
      <c r="M20" s="52"/>
      <c r="N20" s="100"/>
      <c r="O20" s="100"/>
      <c r="P20" s="100"/>
      <c r="Q20" s="96"/>
      <c r="R20" s="100"/>
      <c r="S20" s="96"/>
      <c r="T20" s="100"/>
      <c r="U20" s="100"/>
      <c r="V20" s="100"/>
      <c r="W20" s="106"/>
      <c r="X20" s="107"/>
      <c r="Y20" s="96"/>
      <c r="Z20" s="96"/>
      <c r="AA20" s="106"/>
      <c r="AB20" s="282"/>
      <c r="AC20" s="167"/>
      <c r="AD20" s="100"/>
      <c r="AE20" s="95"/>
      <c r="AF20" s="96"/>
      <c r="AG20" s="237"/>
      <c r="AH20" s="174"/>
      <c r="AI20" s="237"/>
      <c r="AJ20" s="174"/>
      <c r="AK20" s="237"/>
      <c r="AL20" s="174"/>
      <c r="AM20" s="174"/>
      <c r="AN20" s="174"/>
      <c r="AO20" s="237"/>
      <c r="AP20" s="174"/>
      <c r="AQ20" s="113"/>
      <c r="AR20" s="78"/>
      <c r="AS20" s="103"/>
      <c r="AT20" s="108"/>
      <c r="AU20" s="108"/>
      <c r="AV20" s="105"/>
    </row>
    <row r="21" spans="1:48" ht="174" customHeight="1" x14ac:dyDescent="0.25">
      <c r="A21" s="91" t="str">
        <f>MID(E$20,FIND("(Q",E$20)+1,8)&amp;"_1"</f>
        <v>Q10a.1.1_1</v>
      </c>
      <c r="B21" s="91" t="s">
        <v>21</v>
      </c>
      <c r="C21" s="91" t="s">
        <v>33</v>
      </c>
      <c r="D21" s="17"/>
      <c r="E21" s="56" t="s">
        <v>0</v>
      </c>
      <c r="F21" s="307" t="s">
        <v>438</v>
      </c>
      <c r="G21" s="307"/>
      <c r="H21" s="308"/>
      <c r="I21" s="297" t="s">
        <v>439</v>
      </c>
      <c r="J21" s="63"/>
      <c r="K21" s="246"/>
      <c r="L21" s="246"/>
      <c r="M21" s="50"/>
      <c r="N21" s="264" t="s">
        <v>198</v>
      </c>
      <c r="O21" s="128" t="s">
        <v>328</v>
      </c>
      <c r="P21" s="127"/>
      <c r="Q21" s="128"/>
      <c r="R21" s="127"/>
      <c r="S21" s="128"/>
      <c r="T21" s="127"/>
      <c r="U21" s="129"/>
      <c r="V21" s="128" t="str">
        <f t="shared" si="0"/>
        <v>yes, online</v>
      </c>
      <c r="W21" s="130"/>
      <c r="X21" s="107"/>
      <c r="Y21" s="96"/>
      <c r="Z21" s="96"/>
      <c r="AA21" s="106"/>
      <c r="AB21" s="285"/>
      <c r="AC21" s="286"/>
      <c r="AD21" s="131"/>
      <c r="AE21" s="144"/>
      <c r="AF21" s="132" t="str">
        <f t="shared" si="1"/>
        <v/>
      </c>
      <c r="AG21" s="133"/>
      <c r="AH21" s="134"/>
      <c r="AI21" s="133"/>
      <c r="AJ21" s="134"/>
      <c r="AK21" s="133" t="str">
        <f t="shared" si="4"/>
        <v/>
      </c>
      <c r="AL21" s="134"/>
      <c r="AM21" s="134"/>
      <c r="AN21" s="134"/>
      <c r="AO21" s="133"/>
      <c r="AP21" s="134" t="str">
        <f t="shared" si="2"/>
        <v>.</v>
      </c>
      <c r="AQ21" s="135"/>
      <c r="AR21" s="76"/>
      <c r="AS21" s="103"/>
      <c r="AT21" s="108"/>
      <c r="AU21" s="108"/>
      <c r="AV21" s="105"/>
    </row>
    <row r="22" spans="1:48" s="19" customFormat="1" ht="23" hidden="1" x14ac:dyDescent="0.25">
      <c r="A22" s="150"/>
      <c r="B22" s="150" t="s">
        <v>21</v>
      </c>
      <c r="C22" s="150" t="s">
        <v>33</v>
      </c>
      <c r="D22" s="57"/>
      <c r="E22" s="56"/>
      <c r="F22" s="307" t="s">
        <v>266</v>
      </c>
      <c r="G22" s="307"/>
      <c r="H22" s="308"/>
      <c r="I22" s="58"/>
      <c r="J22" s="273"/>
      <c r="K22" s="274"/>
      <c r="L22" s="274"/>
      <c r="M22" s="10"/>
      <c r="N22" s="100" t="s">
        <v>444</v>
      </c>
      <c r="O22" s="96" t="s">
        <v>298</v>
      </c>
      <c r="P22" s="100"/>
      <c r="Q22" s="96"/>
      <c r="R22" s="100"/>
      <c r="S22" s="96"/>
      <c r="T22" s="100"/>
      <c r="U22" s="95"/>
      <c r="V22" s="96" t="str">
        <f t="shared" si="0"/>
        <v>yes, done jointly with registration at the Company Registry or OSS</v>
      </c>
      <c r="W22" s="106"/>
      <c r="X22" s="107"/>
      <c r="Y22" s="96"/>
      <c r="Z22" s="96"/>
      <c r="AA22" s="106"/>
      <c r="AB22" s="282"/>
      <c r="AC22" s="167"/>
      <c r="AD22" s="100"/>
      <c r="AE22" s="95"/>
      <c r="AF22" s="96"/>
      <c r="AG22" s="237"/>
      <c r="AH22" s="174"/>
      <c r="AI22" s="237"/>
      <c r="AJ22" s="174"/>
      <c r="AK22" s="237"/>
      <c r="AL22" s="174"/>
      <c r="AM22" s="174"/>
      <c r="AN22" s="174"/>
      <c r="AO22" s="237"/>
      <c r="AP22" s="174"/>
      <c r="AQ22" s="113"/>
      <c r="AR22" s="78"/>
      <c r="AS22" s="151"/>
      <c r="AT22" s="152"/>
      <c r="AU22" s="152"/>
      <c r="AV22" s="153"/>
    </row>
    <row r="23" spans="1:48" s="19" customFormat="1" hidden="1" x14ac:dyDescent="0.25">
      <c r="A23" s="150"/>
      <c r="B23" s="150" t="s">
        <v>21</v>
      </c>
      <c r="C23" s="150" t="s">
        <v>31</v>
      </c>
      <c r="D23" s="57"/>
      <c r="E23" s="56" t="s">
        <v>0</v>
      </c>
      <c r="F23" s="307" t="s">
        <v>5</v>
      </c>
      <c r="G23" s="307"/>
      <c r="H23" s="308"/>
      <c r="I23" s="196"/>
      <c r="J23" s="273"/>
      <c r="K23" s="274"/>
      <c r="L23" s="274"/>
      <c r="M23" s="10"/>
      <c r="N23" s="100" t="s">
        <v>1</v>
      </c>
      <c r="O23" s="96" t="s">
        <v>298</v>
      </c>
      <c r="P23" s="100"/>
      <c r="Q23" s="96"/>
      <c r="R23" s="100"/>
      <c r="S23" s="96"/>
      <c r="T23" s="100"/>
      <c r="U23" s="95"/>
      <c r="V23" s="96" t="str">
        <f t="shared" si="0"/>
        <v>no</v>
      </c>
      <c r="W23" s="106"/>
      <c r="X23" s="107"/>
      <c r="Y23" s="96"/>
      <c r="Z23" s="96"/>
      <c r="AA23" s="106"/>
      <c r="AB23" s="282"/>
      <c r="AC23" s="167"/>
      <c r="AD23" s="100"/>
      <c r="AE23" s="95"/>
      <c r="AF23" s="96"/>
      <c r="AG23" s="237"/>
      <c r="AH23" s="174"/>
      <c r="AI23" s="237"/>
      <c r="AJ23" s="174"/>
      <c r="AK23" s="237"/>
      <c r="AL23" s="174"/>
      <c r="AM23" s="174"/>
      <c r="AN23" s="174"/>
      <c r="AO23" s="237"/>
      <c r="AP23" s="174"/>
      <c r="AQ23" s="113"/>
      <c r="AR23" s="78"/>
      <c r="AS23" s="151"/>
      <c r="AT23" s="152"/>
      <c r="AU23" s="152"/>
      <c r="AV23" s="153"/>
    </row>
    <row r="24" spans="1:48" ht="23" x14ac:dyDescent="0.25">
      <c r="A24" s="91" t="str">
        <f>MID(E$20,FIND("(Q",E$20)+1,8)&amp;"_2"</f>
        <v>Q10a.1.1_2</v>
      </c>
      <c r="B24" s="91" t="s">
        <v>21</v>
      </c>
      <c r="C24" s="91" t="s">
        <v>32</v>
      </c>
      <c r="D24" s="17"/>
      <c r="E24" s="56" t="s">
        <v>0</v>
      </c>
      <c r="F24" s="307" t="s">
        <v>153</v>
      </c>
      <c r="G24" s="307"/>
      <c r="H24" s="308"/>
      <c r="I24" s="46"/>
      <c r="J24" s="63"/>
      <c r="K24" s="246"/>
      <c r="L24" s="246"/>
      <c r="M24" s="50"/>
      <c r="N24" s="264" t="s">
        <v>444</v>
      </c>
      <c r="O24" s="128" t="s">
        <v>328</v>
      </c>
      <c r="P24" s="276"/>
      <c r="Q24" s="128"/>
      <c r="R24" s="127"/>
      <c r="S24" s="128"/>
      <c r="T24" s="127"/>
      <c r="U24" s="129"/>
      <c r="V24" s="149" t="str">
        <f t="shared" si="0"/>
        <v>yes, done jointly with registration at the Company Registry or OSS</v>
      </c>
      <c r="W24" s="130"/>
      <c r="X24" s="107"/>
      <c r="Y24" s="96"/>
      <c r="Z24" s="96"/>
      <c r="AA24" s="106"/>
      <c r="AB24" s="285"/>
      <c r="AC24" s="286"/>
      <c r="AD24" s="131"/>
      <c r="AE24" s="144"/>
      <c r="AF24" s="132" t="str">
        <f t="shared" si="1"/>
        <v/>
      </c>
      <c r="AG24" s="133"/>
      <c r="AH24" s="134"/>
      <c r="AI24" s="133"/>
      <c r="AJ24" s="134"/>
      <c r="AK24" s="133" t="str">
        <f t="shared" si="4"/>
        <v/>
      </c>
      <c r="AL24" s="134"/>
      <c r="AM24" s="134"/>
      <c r="AN24" s="134"/>
      <c r="AO24" s="133"/>
      <c r="AP24" s="134" t="str">
        <f t="shared" si="2"/>
        <v>.</v>
      </c>
      <c r="AQ24" s="135"/>
      <c r="AR24" s="76"/>
      <c r="AS24" s="103"/>
      <c r="AT24" s="108"/>
      <c r="AU24" s="108"/>
      <c r="AV24" s="105"/>
    </row>
    <row r="25" spans="1:48" s="19" customFormat="1" ht="23" hidden="1" x14ac:dyDescent="0.25">
      <c r="A25" s="150"/>
      <c r="B25" s="150" t="s">
        <v>21</v>
      </c>
      <c r="C25" s="150" t="s">
        <v>32</v>
      </c>
      <c r="D25" s="57"/>
      <c r="E25" s="56"/>
      <c r="F25" s="307" t="s">
        <v>265</v>
      </c>
      <c r="G25" s="307"/>
      <c r="H25" s="308"/>
      <c r="I25" s="196"/>
      <c r="J25" s="273"/>
      <c r="K25" s="274"/>
      <c r="L25" s="274"/>
      <c r="M25" s="10"/>
      <c r="N25" s="100" t="s">
        <v>444</v>
      </c>
      <c r="O25" s="96" t="s">
        <v>328</v>
      </c>
      <c r="P25" s="100"/>
      <c r="Q25" s="96"/>
      <c r="R25" s="100"/>
      <c r="S25" s="96"/>
      <c r="T25" s="100"/>
      <c r="U25" s="95"/>
      <c r="V25" s="96" t="str">
        <f t="shared" si="0"/>
        <v>yes, done jointly with registration at the Company Registry or OSS</v>
      </c>
      <c r="W25" s="106"/>
      <c r="X25" s="107"/>
      <c r="Y25" s="96"/>
      <c r="Z25" s="96"/>
      <c r="AA25" s="106"/>
      <c r="AB25" s="282"/>
      <c r="AC25" s="167"/>
      <c r="AD25" s="100"/>
      <c r="AE25" s="95"/>
      <c r="AF25" s="96"/>
      <c r="AG25" s="237"/>
      <c r="AH25" s="174"/>
      <c r="AI25" s="237"/>
      <c r="AJ25" s="174"/>
      <c r="AK25" s="237"/>
      <c r="AL25" s="174"/>
      <c r="AM25" s="174"/>
      <c r="AN25" s="174"/>
      <c r="AO25" s="237"/>
      <c r="AP25" s="174"/>
      <c r="AQ25" s="113"/>
      <c r="AR25" s="78"/>
      <c r="AS25" s="151"/>
      <c r="AT25" s="152"/>
      <c r="AU25" s="152"/>
      <c r="AV25" s="153"/>
    </row>
    <row r="26" spans="1:48" s="19" customFormat="1" hidden="1" x14ac:dyDescent="0.25">
      <c r="A26" s="150"/>
      <c r="B26" s="150" t="s">
        <v>21</v>
      </c>
      <c r="C26" s="150" t="s">
        <v>25</v>
      </c>
      <c r="D26" s="57"/>
      <c r="E26" s="56" t="s">
        <v>0</v>
      </c>
      <c r="F26" s="307" t="s">
        <v>2</v>
      </c>
      <c r="G26" s="307"/>
      <c r="H26" s="308"/>
      <c r="I26" s="58"/>
      <c r="J26" s="273"/>
      <c r="K26" s="274"/>
      <c r="L26" s="274"/>
      <c r="M26" s="10"/>
      <c r="N26" s="100" t="s">
        <v>1</v>
      </c>
      <c r="O26" s="96" t="s">
        <v>328</v>
      </c>
      <c r="P26" s="100"/>
      <c r="Q26" s="96"/>
      <c r="R26" s="100"/>
      <c r="S26" s="96"/>
      <c r="T26" s="100"/>
      <c r="U26" s="95"/>
      <c r="V26" s="96" t="str">
        <f t="shared" si="0"/>
        <v>no</v>
      </c>
      <c r="W26" s="106"/>
      <c r="X26" s="107"/>
      <c r="Y26" s="96"/>
      <c r="Z26" s="96"/>
      <c r="AA26" s="106"/>
      <c r="AB26" s="282"/>
      <c r="AC26" s="167"/>
      <c r="AD26" s="100"/>
      <c r="AE26" s="95"/>
      <c r="AF26" s="96"/>
      <c r="AG26" s="237"/>
      <c r="AH26" s="174"/>
      <c r="AI26" s="237"/>
      <c r="AJ26" s="174"/>
      <c r="AK26" s="237"/>
      <c r="AL26" s="174"/>
      <c r="AM26" s="174"/>
      <c r="AN26" s="174"/>
      <c r="AO26" s="237"/>
      <c r="AP26" s="174"/>
      <c r="AQ26" s="113"/>
      <c r="AR26" s="78"/>
      <c r="AS26" s="151"/>
      <c r="AT26" s="152"/>
      <c r="AU26" s="152"/>
      <c r="AV26" s="153"/>
    </row>
    <row r="27" spans="1:48" ht="45" customHeight="1" x14ac:dyDescent="0.25">
      <c r="A27" s="91" t="str">
        <f>MID(E$20,FIND("(Q",E$20)+1,8)&amp;"_3"</f>
        <v>Q10a.1.1_3</v>
      </c>
      <c r="B27" s="91" t="s">
        <v>21</v>
      </c>
      <c r="C27" s="91" t="s">
        <v>27</v>
      </c>
      <c r="D27" s="17"/>
      <c r="E27" s="56" t="s">
        <v>0</v>
      </c>
      <c r="F27" s="307" t="s">
        <v>154</v>
      </c>
      <c r="G27" s="307"/>
      <c r="H27" s="308"/>
      <c r="I27" s="297"/>
      <c r="J27" s="63"/>
      <c r="K27" s="246"/>
      <c r="L27" s="246"/>
      <c r="M27" s="50"/>
      <c r="N27" s="264" t="s">
        <v>444</v>
      </c>
      <c r="O27" s="128" t="s">
        <v>328</v>
      </c>
      <c r="P27" s="276"/>
      <c r="Q27" s="128"/>
      <c r="R27" s="127"/>
      <c r="S27" s="128"/>
      <c r="T27" s="127"/>
      <c r="U27" s="129"/>
      <c r="V27" s="149" t="str">
        <f t="shared" si="0"/>
        <v>yes, done jointly with registration at the Company Registry or OSS</v>
      </c>
      <c r="W27" s="130"/>
      <c r="X27" s="107"/>
      <c r="Y27" s="96"/>
      <c r="Z27" s="96"/>
      <c r="AA27" s="106"/>
      <c r="AB27" s="285"/>
      <c r="AC27" s="286"/>
      <c r="AD27" s="131"/>
      <c r="AE27" s="144"/>
      <c r="AF27" s="132" t="str">
        <f t="shared" si="1"/>
        <v/>
      </c>
      <c r="AG27" s="133"/>
      <c r="AH27" s="134"/>
      <c r="AI27" s="133"/>
      <c r="AJ27" s="134"/>
      <c r="AK27" s="133" t="str">
        <f t="shared" si="4"/>
        <v/>
      </c>
      <c r="AL27" s="134"/>
      <c r="AM27" s="134"/>
      <c r="AN27" s="134"/>
      <c r="AO27" s="133"/>
      <c r="AP27" s="134" t="str">
        <f t="shared" si="2"/>
        <v>.</v>
      </c>
      <c r="AQ27" s="135"/>
      <c r="AR27" s="76"/>
      <c r="AS27" s="103"/>
      <c r="AT27" s="108"/>
      <c r="AU27" s="108"/>
      <c r="AV27" s="105"/>
    </row>
    <row r="28" spans="1:48" s="19" customFormat="1" ht="23" hidden="1" x14ac:dyDescent="0.25">
      <c r="A28" s="150"/>
      <c r="B28" s="150" t="s">
        <v>21</v>
      </c>
      <c r="C28" s="150" t="s">
        <v>27</v>
      </c>
      <c r="D28" s="57"/>
      <c r="E28" s="56"/>
      <c r="F28" s="307" t="s">
        <v>264</v>
      </c>
      <c r="G28" s="307"/>
      <c r="H28" s="308"/>
      <c r="I28" s="58"/>
      <c r="J28" s="273"/>
      <c r="K28" s="274"/>
      <c r="L28" s="274"/>
      <c r="M28" s="10"/>
      <c r="N28" s="100" t="s">
        <v>444</v>
      </c>
      <c r="O28" s="96" t="s">
        <v>328</v>
      </c>
      <c r="P28" s="100"/>
      <c r="Q28" s="96"/>
      <c r="R28" s="100"/>
      <c r="S28" s="96"/>
      <c r="T28" s="100"/>
      <c r="U28" s="95"/>
      <c r="V28" s="96" t="str">
        <f t="shared" si="0"/>
        <v>yes, done jointly with registration at the Company Registry or OSS</v>
      </c>
      <c r="W28" s="106"/>
      <c r="X28" s="107"/>
      <c r="Y28" s="96"/>
      <c r="Z28" s="96"/>
      <c r="AA28" s="106"/>
      <c r="AB28" s="282"/>
      <c r="AC28" s="167"/>
      <c r="AD28" s="100"/>
      <c r="AE28" s="95"/>
      <c r="AF28" s="96"/>
      <c r="AG28" s="237"/>
      <c r="AH28" s="174"/>
      <c r="AI28" s="237"/>
      <c r="AJ28" s="174"/>
      <c r="AK28" s="237"/>
      <c r="AL28" s="174"/>
      <c r="AM28" s="174"/>
      <c r="AN28" s="174"/>
      <c r="AO28" s="237"/>
      <c r="AP28" s="174"/>
      <c r="AQ28" s="113"/>
      <c r="AR28" s="78"/>
      <c r="AS28" s="151"/>
      <c r="AT28" s="152"/>
      <c r="AU28" s="152"/>
      <c r="AV28" s="153"/>
    </row>
    <row r="29" spans="1:48" s="19" customFormat="1" hidden="1" x14ac:dyDescent="0.25">
      <c r="A29" s="150"/>
      <c r="B29" s="150" t="s">
        <v>21</v>
      </c>
      <c r="C29" s="150" t="s">
        <v>106</v>
      </c>
      <c r="D29" s="57"/>
      <c r="E29" s="56" t="s">
        <v>0</v>
      </c>
      <c r="F29" s="307" t="s">
        <v>10</v>
      </c>
      <c r="G29" s="307"/>
      <c r="H29" s="308"/>
      <c r="I29" s="58"/>
      <c r="J29" s="273"/>
      <c r="K29" s="274"/>
      <c r="L29" s="274"/>
      <c r="M29" s="10"/>
      <c r="N29" s="100" t="s">
        <v>1</v>
      </c>
      <c r="O29" s="96" t="s">
        <v>328</v>
      </c>
      <c r="P29" s="100"/>
      <c r="Q29" s="96"/>
      <c r="R29" s="100"/>
      <c r="S29" s="96"/>
      <c r="T29" s="100"/>
      <c r="U29" s="95"/>
      <c r="V29" s="96" t="str">
        <f t="shared" si="0"/>
        <v>no</v>
      </c>
      <c r="W29" s="106"/>
      <c r="X29" s="107"/>
      <c r="Y29" s="96"/>
      <c r="Z29" s="96"/>
      <c r="AA29" s="106"/>
      <c r="AB29" s="282"/>
      <c r="AC29" s="167"/>
      <c r="AD29" s="100"/>
      <c r="AE29" s="95"/>
      <c r="AF29" s="96"/>
      <c r="AG29" s="237"/>
      <c r="AH29" s="174"/>
      <c r="AI29" s="237"/>
      <c r="AJ29" s="174"/>
      <c r="AK29" s="237"/>
      <c r="AL29" s="174"/>
      <c r="AM29" s="174"/>
      <c r="AN29" s="174"/>
      <c r="AO29" s="237"/>
      <c r="AP29" s="174"/>
      <c r="AQ29" s="113"/>
      <c r="AR29" s="78"/>
      <c r="AS29" s="151"/>
      <c r="AT29" s="152"/>
      <c r="AU29" s="152"/>
      <c r="AV29" s="153"/>
    </row>
    <row r="30" spans="1:48" s="19" customFormat="1" ht="31.5" customHeight="1" x14ac:dyDescent="0.25">
      <c r="A30" s="150" t="str">
        <f>MID(E$20,FIND("(Q",E$20)+1,8)&amp;"_4"</f>
        <v>Q10a.1.1_4</v>
      </c>
      <c r="B30" s="150" t="s">
        <v>21</v>
      </c>
      <c r="C30" s="150" t="s">
        <v>28</v>
      </c>
      <c r="D30" s="57"/>
      <c r="E30" s="56" t="s">
        <v>0</v>
      </c>
      <c r="F30" s="307" t="s">
        <v>155</v>
      </c>
      <c r="G30" s="307"/>
      <c r="H30" s="308"/>
      <c r="I30" s="58" t="s">
        <v>169</v>
      </c>
      <c r="J30" s="273"/>
      <c r="K30" s="274"/>
      <c r="L30" s="274"/>
      <c r="M30" s="10"/>
      <c r="N30" s="127" t="s">
        <v>1</v>
      </c>
      <c r="O30" s="128" t="s">
        <v>328</v>
      </c>
      <c r="P30" s="127"/>
      <c r="Q30" s="128"/>
      <c r="R30" s="127"/>
      <c r="S30" s="128"/>
      <c r="T30" s="127"/>
      <c r="U30" s="129"/>
      <c r="V30" s="128" t="str">
        <f t="shared" si="0"/>
        <v>no</v>
      </c>
      <c r="W30" s="130"/>
      <c r="X30" s="107"/>
      <c r="Y30" s="96"/>
      <c r="Z30" s="96"/>
      <c r="AA30" s="106"/>
      <c r="AB30" s="285"/>
      <c r="AC30" s="286"/>
      <c r="AD30" s="131"/>
      <c r="AE30" s="144"/>
      <c r="AF30" s="132" t="str">
        <f t="shared" si="1"/>
        <v/>
      </c>
      <c r="AG30" s="133"/>
      <c r="AH30" s="134"/>
      <c r="AI30" s="133"/>
      <c r="AJ30" s="134"/>
      <c r="AK30" s="133" t="str">
        <f t="shared" si="4"/>
        <v/>
      </c>
      <c r="AL30" s="134"/>
      <c r="AM30" s="134"/>
      <c r="AN30" s="134"/>
      <c r="AO30" s="133"/>
      <c r="AP30" s="134" t="str">
        <f t="shared" si="2"/>
        <v>.</v>
      </c>
      <c r="AQ30" s="135"/>
      <c r="AR30" s="78"/>
      <c r="AS30" s="103"/>
      <c r="AT30" s="108"/>
      <c r="AU30" s="108"/>
      <c r="AV30" s="105"/>
    </row>
    <row r="31" spans="1:48" ht="63" customHeight="1" x14ac:dyDescent="0.25">
      <c r="A31" s="91" t="str">
        <f>MID(E$20,FIND("(Q",E$20)+1,8)&amp;"_5"</f>
        <v>Q10a.1.1_5</v>
      </c>
      <c r="B31" s="91" t="s">
        <v>20</v>
      </c>
      <c r="D31" s="17"/>
      <c r="E31" s="56"/>
      <c r="F31" s="307" t="s">
        <v>146</v>
      </c>
      <c r="G31" s="307"/>
      <c r="H31" s="308"/>
      <c r="I31" s="297" t="s">
        <v>170</v>
      </c>
      <c r="J31" s="63"/>
      <c r="K31" s="246"/>
      <c r="L31" s="246"/>
      <c r="M31" s="50"/>
      <c r="N31" s="127" t="s">
        <v>0</v>
      </c>
      <c r="O31" s="128" t="str">
        <f t="shared" ref="O31:O32" si="5">IF(OR(B31="NI",B31="N"),"New question introduced in 2023 - Please answer this question for the year of the previous update in Column P",IF(B31="EC","Small changes were made to the question. Take extra care when validating the response in Column N. If necessary, please change your answer in Column P",""))</f>
        <v>New question introduced in 2023 - Please answer this question for the year of the previous update in Column P</v>
      </c>
      <c r="P31" s="276"/>
      <c r="Q31" s="128"/>
      <c r="R31" s="127"/>
      <c r="S31" s="128"/>
      <c r="T31" s="127"/>
      <c r="U31" s="129"/>
      <c r="V31" s="149" t="str">
        <f t="shared" si="0"/>
        <v/>
      </c>
      <c r="W31" s="130"/>
      <c r="X31" s="107"/>
      <c r="Y31" s="96"/>
      <c r="Z31" s="96"/>
      <c r="AA31" s="106"/>
      <c r="AB31" s="285"/>
      <c r="AC31" s="286"/>
      <c r="AD31" s="131"/>
      <c r="AE31" s="144"/>
      <c r="AF31" s="132" t="str">
        <f t="shared" si="1"/>
        <v/>
      </c>
      <c r="AG31" s="133"/>
      <c r="AH31" s="134"/>
      <c r="AI31" s="133"/>
      <c r="AJ31" s="134"/>
      <c r="AK31" s="133" t="str">
        <f t="shared" si="4"/>
        <v/>
      </c>
      <c r="AL31" s="134"/>
      <c r="AM31" s="134"/>
      <c r="AN31" s="134"/>
      <c r="AO31" s="133"/>
      <c r="AP31" s="134" t="str">
        <f t="shared" si="2"/>
        <v>.</v>
      </c>
      <c r="AQ31" s="135"/>
      <c r="AR31" s="76"/>
      <c r="AS31" s="103"/>
      <c r="AT31" s="108"/>
      <c r="AU31" s="108"/>
      <c r="AV31" s="105"/>
    </row>
    <row r="32" spans="1:48" ht="117.75" customHeight="1" x14ac:dyDescent="0.25">
      <c r="A32" s="91" t="str">
        <f>MID(E$20,FIND("(Q",E$20)+1,8)&amp;"_6"</f>
        <v>Q10a.1.1_6</v>
      </c>
      <c r="B32" s="91" t="s">
        <v>21</v>
      </c>
      <c r="C32" s="91" t="s">
        <v>100</v>
      </c>
      <c r="D32" s="17"/>
      <c r="E32" s="56" t="s">
        <v>0</v>
      </c>
      <c r="F32" s="307" t="s">
        <v>148</v>
      </c>
      <c r="G32" s="307"/>
      <c r="H32" s="308"/>
      <c r="I32" s="297" t="s">
        <v>285</v>
      </c>
      <c r="J32" s="63"/>
      <c r="K32" s="246"/>
      <c r="L32" s="246"/>
      <c r="M32" s="50"/>
      <c r="N32" s="264" t="s">
        <v>444</v>
      </c>
      <c r="O32" s="128" t="str">
        <f t="shared" si="5"/>
        <v>Small changes were made to the question. Take extra care when validating the response in Column N. If necessary, please change your answer in Column P</v>
      </c>
      <c r="P32" s="276"/>
      <c r="Q32" s="128"/>
      <c r="R32" s="127"/>
      <c r="S32" s="128"/>
      <c r="T32" s="127"/>
      <c r="U32" s="129"/>
      <c r="V32" s="149" t="str">
        <f t="shared" si="0"/>
        <v>yes, done jointly with registration at the Company Registry or OSS</v>
      </c>
      <c r="W32" s="130"/>
      <c r="X32" s="107"/>
      <c r="Y32" s="96"/>
      <c r="Z32" s="96"/>
      <c r="AA32" s="106"/>
      <c r="AB32" s="285"/>
      <c r="AC32" s="286"/>
      <c r="AD32" s="131"/>
      <c r="AE32" s="144"/>
      <c r="AF32" s="132" t="str">
        <f t="shared" si="1"/>
        <v/>
      </c>
      <c r="AG32" s="133"/>
      <c r="AH32" s="134"/>
      <c r="AI32" s="133"/>
      <c r="AJ32" s="134"/>
      <c r="AK32" s="133" t="str">
        <f t="shared" si="4"/>
        <v/>
      </c>
      <c r="AL32" s="134"/>
      <c r="AM32" s="134"/>
      <c r="AN32" s="134"/>
      <c r="AO32" s="133"/>
      <c r="AP32" s="134" t="str">
        <f t="shared" si="2"/>
        <v>.</v>
      </c>
      <c r="AQ32" s="135"/>
      <c r="AR32" s="76"/>
      <c r="AS32" s="103"/>
      <c r="AT32" s="108"/>
      <c r="AU32" s="108"/>
      <c r="AV32" s="105"/>
    </row>
    <row r="33" spans="1:48" s="19" customFormat="1" ht="23" hidden="1" x14ac:dyDescent="0.25">
      <c r="A33" s="150"/>
      <c r="B33" s="150" t="s">
        <v>21</v>
      </c>
      <c r="C33" s="150" t="s">
        <v>100</v>
      </c>
      <c r="D33" s="57"/>
      <c r="E33" s="56"/>
      <c r="F33" s="307" t="s">
        <v>263</v>
      </c>
      <c r="G33" s="307"/>
      <c r="H33" s="308"/>
      <c r="I33" s="58"/>
      <c r="J33" s="273"/>
      <c r="K33" s="274"/>
      <c r="L33" s="274"/>
      <c r="M33" s="10"/>
      <c r="N33" s="100" t="s">
        <v>444</v>
      </c>
      <c r="O33" s="100"/>
      <c r="P33" s="100"/>
      <c r="Q33" s="96"/>
      <c r="R33" s="100"/>
      <c r="S33" s="96"/>
      <c r="T33" s="100"/>
      <c r="U33" s="95"/>
      <c r="V33" s="96" t="str">
        <f t="shared" si="0"/>
        <v>yes, done jointly with registration at the Company Registry or OSS</v>
      </c>
      <c r="W33" s="106"/>
      <c r="X33" s="107"/>
      <c r="Y33" s="96"/>
      <c r="Z33" s="96"/>
      <c r="AA33" s="106"/>
      <c r="AB33" s="282"/>
      <c r="AC33" s="167"/>
      <c r="AD33" s="100"/>
      <c r="AE33" s="95"/>
      <c r="AF33" s="96"/>
      <c r="AG33" s="237"/>
      <c r="AH33" s="174"/>
      <c r="AI33" s="237"/>
      <c r="AJ33" s="174"/>
      <c r="AK33" s="237"/>
      <c r="AL33" s="174"/>
      <c r="AM33" s="174"/>
      <c r="AN33" s="174"/>
      <c r="AO33" s="237"/>
      <c r="AP33" s="174"/>
      <c r="AQ33" s="113"/>
      <c r="AR33" s="78"/>
      <c r="AS33" s="151"/>
      <c r="AT33" s="152"/>
      <c r="AU33" s="152"/>
      <c r="AV33" s="153"/>
    </row>
    <row r="34" spans="1:48" s="19" customFormat="1" ht="23" hidden="1" x14ac:dyDescent="0.25">
      <c r="A34" s="150"/>
      <c r="B34" s="150" t="s">
        <v>21</v>
      </c>
      <c r="C34" s="150" t="s">
        <v>97</v>
      </c>
      <c r="D34" s="57"/>
      <c r="E34" s="56" t="s">
        <v>0</v>
      </c>
      <c r="F34" s="307" t="s">
        <v>6</v>
      </c>
      <c r="G34" s="307"/>
      <c r="H34" s="308"/>
      <c r="I34" s="58"/>
      <c r="J34" s="273"/>
      <c r="K34" s="274"/>
      <c r="L34" s="274"/>
      <c r="M34" s="10"/>
      <c r="N34" s="100" t="s">
        <v>444</v>
      </c>
      <c r="O34" s="100"/>
      <c r="P34" s="100"/>
      <c r="Q34" s="96"/>
      <c r="R34" s="100"/>
      <c r="S34" s="96"/>
      <c r="T34" s="100"/>
      <c r="U34" s="95"/>
      <c r="V34" s="96" t="str">
        <f t="shared" si="0"/>
        <v>yes, done jointly with registration at the Company Registry or OSS</v>
      </c>
      <c r="W34" s="106"/>
      <c r="X34" s="107"/>
      <c r="Y34" s="96"/>
      <c r="Z34" s="96"/>
      <c r="AA34" s="106"/>
      <c r="AB34" s="282"/>
      <c r="AC34" s="167"/>
      <c r="AD34" s="100"/>
      <c r="AE34" s="95"/>
      <c r="AF34" s="96"/>
      <c r="AG34" s="237"/>
      <c r="AH34" s="174"/>
      <c r="AI34" s="237"/>
      <c r="AJ34" s="174"/>
      <c r="AK34" s="237"/>
      <c r="AL34" s="174"/>
      <c r="AM34" s="174"/>
      <c r="AN34" s="174"/>
      <c r="AO34" s="237"/>
      <c r="AP34" s="174"/>
      <c r="AQ34" s="113"/>
      <c r="AR34" s="78"/>
      <c r="AS34" s="151"/>
      <c r="AT34" s="152"/>
      <c r="AU34" s="152"/>
      <c r="AV34" s="153"/>
    </row>
    <row r="35" spans="1:48" s="19" customFormat="1" ht="23" hidden="1" x14ac:dyDescent="0.25">
      <c r="A35" s="150"/>
      <c r="B35" s="150" t="s">
        <v>21</v>
      </c>
      <c r="C35" s="150" t="s">
        <v>102</v>
      </c>
      <c r="D35" s="57"/>
      <c r="E35" s="56" t="s">
        <v>0</v>
      </c>
      <c r="F35" s="307" t="s">
        <v>8</v>
      </c>
      <c r="G35" s="307"/>
      <c r="H35" s="308"/>
      <c r="I35" s="58"/>
      <c r="J35" s="273"/>
      <c r="K35" s="274"/>
      <c r="L35" s="274"/>
      <c r="M35" s="10"/>
      <c r="N35" s="100" t="s">
        <v>444</v>
      </c>
      <c r="O35" s="100"/>
      <c r="P35" s="100"/>
      <c r="Q35" s="96"/>
      <c r="R35" s="100"/>
      <c r="S35" s="96"/>
      <c r="T35" s="100"/>
      <c r="U35" s="95"/>
      <c r="V35" s="96" t="str">
        <f t="shared" si="0"/>
        <v>yes, done jointly with registration at the Company Registry or OSS</v>
      </c>
      <c r="W35" s="106"/>
      <c r="X35" s="107"/>
      <c r="Y35" s="96"/>
      <c r="Z35" s="96"/>
      <c r="AA35" s="106"/>
      <c r="AB35" s="282"/>
      <c r="AC35" s="167"/>
      <c r="AD35" s="100"/>
      <c r="AE35" s="95"/>
      <c r="AF35" s="96"/>
      <c r="AG35" s="237"/>
      <c r="AH35" s="174"/>
      <c r="AI35" s="237"/>
      <c r="AJ35" s="174"/>
      <c r="AK35" s="237"/>
      <c r="AL35" s="174"/>
      <c r="AM35" s="174"/>
      <c r="AN35" s="174"/>
      <c r="AO35" s="237"/>
      <c r="AP35" s="174"/>
      <c r="AQ35" s="113"/>
      <c r="AR35" s="78"/>
      <c r="AS35" s="151"/>
      <c r="AT35" s="152"/>
      <c r="AU35" s="152"/>
      <c r="AV35" s="153"/>
    </row>
    <row r="36" spans="1:48" s="19" customFormat="1" hidden="1" x14ac:dyDescent="0.25">
      <c r="A36" s="150"/>
      <c r="B36" s="150" t="s">
        <v>21</v>
      </c>
      <c r="C36" s="150" t="s">
        <v>103</v>
      </c>
      <c r="D36" s="57"/>
      <c r="E36" s="56" t="s">
        <v>0</v>
      </c>
      <c r="F36" s="307" t="s">
        <v>9</v>
      </c>
      <c r="G36" s="307"/>
      <c r="H36" s="308"/>
      <c r="I36" s="58"/>
      <c r="J36" s="273"/>
      <c r="K36" s="274"/>
      <c r="L36" s="274"/>
      <c r="M36" s="10"/>
      <c r="N36" s="100" t="s">
        <v>1</v>
      </c>
      <c r="O36" s="100"/>
      <c r="P36" s="100"/>
      <c r="Q36" s="96"/>
      <c r="R36" s="100"/>
      <c r="S36" s="96"/>
      <c r="T36" s="100"/>
      <c r="U36" s="95"/>
      <c r="V36" s="96" t="str">
        <f t="shared" si="0"/>
        <v>no</v>
      </c>
      <c r="W36" s="106"/>
      <c r="X36" s="107"/>
      <c r="Y36" s="96"/>
      <c r="Z36" s="96"/>
      <c r="AA36" s="106"/>
      <c r="AB36" s="282"/>
      <c r="AC36" s="167"/>
      <c r="AD36" s="100"/>
      <c r="AE36" s="95"/>
      <c r="AF36" s="96"/>
      <c r="AG36" s="237"/>
      <c r="AH36" s="174"/>
      <c r="AI36" s="237"/>
      <c r="AJ36" s="174"/>
      <c r="AK36" s="237"/>
      <c r="AL36" s="174"/>
      <c r="AM36" s="174"/>
      <c r="AN36" s="174"/>
      <c r="AO36" s="237"/>
      <c r="AP36" s="174"/>
      <c r="AQ36" s="113"/>
      <c r="AR36" s="78"/>
      <c r="AS36" s="151"/>
      <c r="AT36" s="152"/>
      <c r="AU36" s="152"/>
      <c r="AV36" s="153"/>
    </row>
    <row r="37" spans="1:48" ht="129.75" customHeight="1" x14ac:dyDescent="0.25">
      <c r="A37" s="91" t="str">
        <f>MID(E$20,FIND("(Q",E$20)+1,8)&amp;"_7"</f>
        <v>Q10a.1.1_7</v>
      </c>
      <c r="B37" s="91" t="s">
        <v>21</v>
      </c>
      <c r="C37" s="91" t="s">
        <v>26</v>
      </c>
      <c r="D37" s="17"/>
      <c r="E37" s="56" t="s">
        <v>0</v>
      </c>
      <c r="F37" s="307" t="s">
        <v>147</v>
      </c>
      <c r="G37" s="307"/>
      <c r="H37" s="308"/>
      <c r="I37" s="297" t="s">
        <v>355</v>
      </c>
      <c r="J37" s="63"/>
      <c r="K37" s="246"/>
      <c r="L37" s="246"/>
      <c r="M37" s="50"/>
      <c r="N37" s="127" t="s">
        <v>1</v>
      </c>
      <c r="O37" s="128" t="s">
        <v>328</v>
      </c>
      <c r="P37" s="276"/>
      <c r="Q37" s="128"/>
      <c r="R37" s="127"/>
      <c r="S37" s="128"/>
      <c r="T37" s="127"/>
      <c r="U37" s="129"/>
      <c r="V37" s="149" t="str">
        <f t="shared" si="0"/>
        <v>no</v>
      </c>
      <c r="W37" s="130"/>
      <c r="X37" s="107"/>
      <c r="Y37" s="96"/>
      <c r="Z37" s="96"/>
      <c r="AA37" s="106"/>
      <c r="AB37" s="285"/>
      <c r="AC37" s="286"/>
      <c r="AD37" s="131"/>
      <c r="AE37" s="144"/>
      <c r="AF37" s="132" t="str">
        <f t="shared" si="1"/>
        <v/>
      </c>
      <c r="AG37" s="133"/>
      <c r="AH37" s="134"/>
      <c r="AI37" s="133"/>
      <c r="AJ37" s="134"/>
      <c r="AK37" s="133" t="str">
        <f t="shared" si="4"/>
        <v/>
      </c>
      <c r="AL37" s="134"/>
      <c r="AM37" s="134"/>
      <c r="AN37" s="134"/>
      <c r="AO37" s="133"/>
      <c r="AP37" s="134" t="str">
        <f t="shared" si="2"/>
        <v>.</v>
      </c>
      <c r="AQ37" s="135"/>
      <c r="AR37" s="76"/>
      <c r="AS37" s="103"/>
      <c r="AT37" s="108"/>
      <c r="AU37" s="108"/>
      <c r="AV37" s="105"/>
    </row>
    <row r="38" spans="1:48" ht="80.5" x14ac:dyDescent="0.25">
      <c r="A38" s="91" t="str">
        <f>MID(E$20,FIND("(Q",E$20)+1,8)&amp;"_8"</f>
        <v>Q10a.1.1_8</v>
      </c>
      <c r="B38" s="91" t="s">
        <v>20</v>
      </c>
      <c r="D38" s="17"/>
      <c r="E38" s="56"/>
      <c r="F38" s="307" t="s">
        <v>149</v>
      </c>
      <c r="G38" s="307"/>
      <c r="H38" s="308"/>
      <c r="I38" s="297" t="s">
        <v>171</v>
      </c>
      <c r="J38" s="63"/>
      <c r="K38" s="246"/>
      <c r="L38" s="246"/>
      <c r="M38" s="50"/>
      <c r="N38" s="127" t="s">
        <v>0</v>
      </c>
      <c r="O38" s="128" t="str">
        <f t="shared" ref="O38:O49" si="6">IF(OR(B38="NI",B38="N"),"New question introduced in 2023 - Please answer this question for the year of the previous update in Column P",IF(B38="EC","Small changes were made to the question. Take extra care when validating the response in Column N. If necessary, please change your answer in Column P",""))</f>
        <v>New question introduced in 2023 - Please answer this question for the year of the previous update in Column P</v>
      </c>
      <c r="P38" s="276"/>
      <c r="Q38" s="128"/>
      <c r="R38" s="127"/>
      <c r="S38" s="128"/>
      <c r="T38" s="127"/>
      <c r="U38" s="129"/>
      <c r="V38" s="149" t="str">
        <f t="shared" si="0"/>
        <v/>
      </c>
      <c r="W38" s="130"/>
      <c r="X38" s="107"/>
      <c r="Y38" s="96"/>
      <c r="Z38" s="96"/>
      <c r="AA38" s="106"/>
      <c r="AB38" s="285"/>
      <c r="AC38" s="286"/>
      <c r="AD38" s="131"/>
      <c r="AE38" s="144"/>
      <c r="AF38" s="132" t="str">
        <f t="shared" si="1"/>
        <v/>
      </c>
      <c r="AG38" s="133"/>
      <c r="AH38" s="134"/>
      <c r="AI38" s="133"/>
      <c r="AJ38" s="134"/>
      <c r="AK38" s="133" t="str">
        <f t="shared" si="4"/>
        <v/>
      </c>
      <c r="AL38" s="134"/>
      <c r="AM38" s="134"/>
      <c r="AN38" s="134"/>
      <c r="AO38" s="133"/>
      <c r="AP38" s="134" t="str">
        <f t="shared" si="2"/>
        <v>.</v>
      </c>
      <c r="AQ38" s="135"/>
      <c r="AR38" s="76"/>
      <c r="AS38" s="103"/>
      <c r="AT38" s="108"/>
      <c r="AU38" s="108"/>
      <c r="AV38" s="105"/>
    </row>
    <row r="39" spans="1:48" ht="162" customHeight="1" x14ac:dyDescent="0.25">
      <c r="A39" s="91" t="str">
        <f>MID(E$20,FIND("(Q",E$20)+1,8)&amp;"_9"</f>
        <v>Q10a.1.1_9</v>
      </c>
      <c r="B39" s="91" t="s">
        <v>21</v>
      </c>
      <c r="C39" s="91" t="s">
        <v>366</v>
      </c>
      <c r="D39" s="17"/>
      <c r="E39" s="56" t="s">
        <v>0</v>
      </c>
      <c r="F39" s="307" t="s">
        <v>156</v>
      </c>
      <c r="G39" s="307"/>
      <c r="H39" s="308"/>
      <c r="I39" s="297" t="s">
        <v>172</v>
      </c>
      <c r="J39" s="63"/>
      <c r="K39" s="246"/>
      <c r="L39" s="246"/>
      <c r="M39" s="50"/>
      <c r="N39" s="127" t="s">
        <v>1</v>
      </c>
      <c r="O39" s="128" t="str">
        <f t="shared" si="6"/>
        <v>Small changes were made to the question. Take extra care when validating the response in Column N. If necessary, please change your answer in Column P</v>
      </c>
      <c r="P39" s="276"/>
      <c r="Q39" s="128"/>
      <c r="R39" s="127"/>
      <c r="S39" s="128"/>
      <c r="T39" s="127"/>
      <c r="U39" s="129"/>
      <c r="V39" s="149" t="str">
        <f t="shared" si="0"/>
        <v>no</v>
      </c>
      <c r="W39" s="130"/>
      <c r="X39" s="107"/>
      <c r="Y39" s="96"/>
      <c r="Z39" s="96"/>
      <c r="AA39" s="106"/>
      <c r="AB39" s="285"/>
      <c r="AC39" s="286"/>
      <c r="AD39" s="131"/>
      <c r="AE39" s="144"/>
      <c r="AF39" s="132" t="str">
        <f t="shared" si="1"/>
        <v/>
      </c>
      <c r="AG39" s="133"/>
      <c r="AH39" s="134"/>
      <c r="AI39" s="133"/>
      <c r="AJ39" s="134"/>
      <c r="AK39" s="133" t="str">
        <f t="shared" si="4"/>
        <v/>
      </c>
      <c r="AL39" s="134"/>
      <c r="AM39" s="134"/>
      <c r="AN39" s="134"/>
      <c r="AO39" s="133"/>
      <c r="AP39" s="134" t="str">
        <f t="shared" si="2"/>
        <v>.</v>
      </c>
      <c r="AQ39" s="135"/>
      <c r="AR39" s="76"/>
      <c r="AS39" s="103"/>
      <c r="AT39" s="108"/>
      <c r="AU39" s="108"/>
      <c r="AV39" s="105"/>
    </row>
    <row r="40" spans="1:48" ht="68.25" customHeight="1" x14ac:dyDescent="0.25">
      <c r="A40" s="91" t="str">
        <f>MID(E$20,FIND("(Q",E$20)+1,8)&amp;"_10"</f>
        <v>Q10a.1.1_10</v>
      </c>
      <c r="B40" s="91" t="s">
        <v>21</v>
      </c>
      <c r="C40" s="91" t="s">
        <v>34</v>
      </c>
      <c r="D40" s="17"/>
      <c r="E40" s="56" t="s">
        <v>0</v>
      </c>
      <c r="F40" s="307" t="s">
        <v>157</v>
      </c>
      <c r="G40" s="307"/>
      <c r="H40" s="308"/>
      <c r="I40" s="297" t="s">
        <v>352</v>
      </c>
      <c r="J40" s="63"/>
      <c r="K40" s="246"/>
      <c r="L40" s="246"/>
      <c r="M40" s="50"/>
      <c r="N40" s="127" t="s">
        <v>1</v>
      </c>
      <c r="O40" s="128" t="str">
        <f t="shared" si="6"/>
        <v>Small changes were made to the question. Take extra care when validating the response in Column N. If necessary, please change your answer in Column P</v>
      </c>
      <c r="P40" s="276"/>
      <c r="Q40" s="128"/>
      <c r="R40" s="127"/>
      <c r="S40" s="128"/>
      <c r="T40" s="127"/>
      <c r="U40" s="129"/>
      <c r="V40" s="149" t="str">
        <f t="shared" si="0"/>
        <v>no</v>
      </c>
      <c r="W40" s="130"/>
      <c r="X40" s="107"/>
      <c r="Y40" s="96"/>
      <c r="Z40" s="96"/>
      <c r="AA40" s="106"/>
      <c r="AB40" s="285"/>
      <c r="AC40" s="286"/>
      <c r="AD40" s="131"/>
      <c r="AE40" s="144"/>
      <c r="AF40" s="132" t="str">
        <f t="shared" si="1"/>
        <v/>
      </c>
      <c r="AG40" s="133"/>
      <c r="AH40" s="134"/>
      <c r="AI40" s="133"/>
      <c r="AJ40" s="134"/>
      <c r="AK40" s="133" t="str">
        <f t="shared" si="4"/>
        <v/>
      </c>
      <c r="AL40" s="134"/>
      <c r="AM40" s="134"/>
      <c r="AN40" s="134"/>
      <c r="AO40" s="133"/>
      <c r="AP40" s="134" t="str">
        <f t="shared" si="2"/>
        <v>.</v>
      </c>
      <c r="AQ40" s="135"/>
      <c r="AR40" s="76"/>
      <c r="AS40" s="103"/>
      <c r="AT40" s="108"/>
      <c r="AU40" s="108"/>
      <c r="AV40" s="105"/>
    </row>
    <row r="41" spans="1:48" ht="69" x14ac:dyDescent="0.25">
      <c r="A41" s="91" t="str">
        <f>MID(E$20,FIND("(Q",E$20)+1,8)&amp;"_11"</f>
        <v>Q10a.1.1_11</v>
      </c>
      <c r="B41" s="91" t="s">
        <v>21</v>
      </c>
      <c r="C41" s="91" t="s">
        <v>72</v>
      </c>
      <c r="D41" s="17"/>
      <c r="E41" s="56" t="s">
        <v>0</v>
      </c>
      <c r="F41" s="307" t="s">
        <v>367</v>
      </c>
      <c r="G41" s="307"/>
      <c r="H41" s="308"/>
      <c r="I41" s="297" t="s">
        <v>173</v>
      </c>
      <c r="J41" s="63"/>
      <c r="K41" s="246"/>
      <c r="L41" s="246"/>
      <c r="M41" s="50"/>
      <c r="N41" s="264" t="s">
        <v>444</v>
      </c>
      <c r="O41" s="128" t="str">
        <f t="shared" si="6"/>
        <v>Small changes were made to the question. Take extra care when validating the response in Column N. If necessary, please change your answer in Column P</v>
      </c>
      <c r="P41" s="276"/>
      <c r="Q41" s="128"/>
      <c r="R41" s="127"/>
      <c r="S41" s="128"/>
      <c r="T41" s="127"/>
      <c r="U41" s="129"/>
      <c r="V41" s="149" t="str">
        <f t="shared" si="0"/>
        <v>yes, done jointly with registration at the Company Registry or OSS</v>
      </c>
      <c r="W41" s="130"/>
      <c r="X41" s="107"/>
      <c r="Y41" s="96"/>
      <c r="Z41" s="96"/>
      <c r="AA41" s="106"/>
      <c r="AB41" s="285"/>
      <c r="AC41" s="286"/>
      <c r="AD41" s="131"/>
      <c r="AE41" s="144"/>
      <c r="AF41" s="132" t="str">
        <f t="shared" si="1"/>
        <v/>
      </c>
      <c r="AG41" s="133"/>
      <c r="AH41" s="134"/>
      <c r="AI41" s="133"/>
      <c r="AJ41" s="134"/>
      <c r="AK41" s="133" t="str">
        <f t="shared" si="4"/>
        <v/>
      </c>
      <c r="AL41" s="134"/>
      <c r="AM41" s="134"/>
      <c r="AN41" s="134"/>
      <c r="AO41" s="133"/>
      <c r="AP41" s="134" t="str">
        <f t="shared" si="2"/>
        <v>.</v>
      </c>
      <c r="AQ41" s="135"/>
      <c r="AR41" s="76"/>
      <c r="AS41" s="103"/>
      <c r="AT41" s="108"/>
      <c r="AU41" s="108"/>
      <c r="AV41" s="105"/>
    </row>
    <row r="42" spans="1:48" s="19" customFormat="1" hidden="1" x14ac:dyDescent="0.25">
      <c r="A42" s="150"/>
      <c r="B42" s="150" t="s">
        <v>21</v>
      </c>
      <c r="C42" s="150" t="s">
        <v>72</v>
      </c>
      <c r="D42" s="57"/>
      <c r="E42" s="56"/>
      <c r="F42" s="307" t="s">
        <v>359</v>
      </c>
      <c r="G42" s="307"/>
      <c r="H42" s="308"/>
      <c r="I42" s="58"/>
      <c r="J42" s="273"/>
      <c r="K42" s="274"/>
      <c r="L42" s="274"/>
      <c r="M42" s="10"/>
      <c r="N42" s="100" t="s">
        <v>1</v>
      </c>
      <c r="O42" s="100"/>
      <c r="P42" s="100"/>
      <c r="Q42" s="96"/>
      <c r="R42" s="100"/>
      <c r="S42" s="96"/>
      <c r="T42" s="100"/>
      <c r="U42" s="95"/>
      <c r="V42" s="96"/>
      <c r="W42" s="106"/>
      <c r="X42" s="107"/>
      <c r="Y42" s="96"/>
      <c r="Z42" s="96"/>
      <c r="AA42" s="106"/>
      <c r="AB42" s="282"/>
      <c r="AC42" s="167"/>
      <c r="AD42" s="100"/>
      <c r="AE42" s="95"/>
      <c r="AF42" s="96"/>
      <c r="AG42" s="237"/>
      <c r="AH42" s="174"/>
      <c r="AI42" s="237"/>
      <c r="AJ42" s="174"/>
      <c r="AK42" s="237"/>
      <c r="AL42" s="174"/>
      <c r="AM42" s="174"/>
      <c r="AN42" s="174"/>
      <c r="AO42" s="237"/>
      <c r="AP42" s="174"/>
      <c r="AQ42" s="113"/>
      <c r="AR42" s="78"/>
      <c r="AS42" s="151"/>
      <c r="AT42" s="152"/>
      <c r="AU42" s="152"/>
      <c r="AV42" s="153"/>
    </row>
    <row r="43" spans="1:48" s="19" customFormat="1" ht="23" hidden="1" x14ac:dyDescent="0.25">
      <c r="A43" s="150"/>
      <c r="B43" s="150" t="s">
        <v>21</v>
      </c>
      <c r="C43" s="150" t="s">
        <v>98</v>
      </c>
      <c r="D43" s="57"/>
      <c r="E43" s="56" t="s">
        <v>0</v>
      </c>
      <c r="F43" s="307" t="s">
        <v>14</v>
      </c>
      <c r="G43" s="307"/>
      <c r="H43" s="308"/>
      <c r="I43" s="58"/>
      <c r="J43" s="273"/>
      <c r="K43" s="274"/>
      <c r="L43" s="274"/>
      <c r="M43" s="10"/>
      <c r="N43" s="100" t="s">
        <v>444</v>
      </c>
      <c r="O43" s="100"/>
      <c r="P43" s="100"/>
      <c r="Q43" s="96"/>
      <c r="R43" s="100"/>
      <c r="S43" s="96"/>
      <c r="T43" s="100"/>
      <c r="U43" s="95"/>
      <c r="V43" s="96" t="str">
        <f t="shared" ref="V43" si="7">IF(AND(T43="",R43="",P43="",N43=""),"",IF(AND(T43="",R43="", P43=""),N43,IF(AND(T43="", R43="",P43&lt;&gt;""),P43,IF(AND(T43="",R43&lt;&gt;""),R43,T43))))</f>
        <v>yes, done jointly with registration at the Company Registry or OSS</v>
      </c>
      <c r="W43" s="106"/>
      <c r="X43" s="107"/>
      <c r="Y43" s="96"/>
      <c r="Z43" s="96"/>
      <c r="AA43" s="106"/>
      <c r="AB43" s="282"/>
      <c r="AC43" s="167"/>
      <c r="AD43" s="100"/>
      <c r="AE43" s="95"/>
      <c r="AF43" s="96"/>
      <c r="AG43" s="237"/>
      <c r="AH43" s="174"/>
      <c r="AI43" s="237"/>
      <c r="AJ43" s="174"/>
      <c r="AK43" s="237"/>
      <c r="AL43" s="174"/>
      <c r="AM43" s="174"/>
      <c r="AN43" s="174"/>
      <c r="AO43" s="237"/>
      <c r="AP43" s="174"/>
      <c r="AQ43" s="113"/>
      <c r="AR43" s="78"/>
      <c r="AS43" s="151"/>
      <c r="AT43" s="152"/>
      <c r="AU43" s="152"/>
      <c r="AV43" s="153"/>
    </row>
    <row r="44" spans="1:48" ht="54.75" customHeight="1" x14ac:dyDescent="0.25">
      <c r="A44" s="91" t="str">
        <f>MID(E$20,FIND("(Q",E$20)+1,8)&amp;"_12"</f>
        <v>Q10a.1.1_12</v>
      </c>
      <c r="B44" s="91" t="s">
        <v>21</v>
      </c>
      <c r="C44" s="91" t="s">
        <v>104</v>
      </c>
      <c r="D44" s="17"/>
      <c r="E44" s="56" t="s">
        <v>0</v>
      </c>
      <c r="F44" s="307" t="s">
        <v>158</v>
      </c>
      <c r="G44" s="307"/>
      <c r="H44" s="308"/>
      <c r="I44" s="297" t="s">
        <v>174</v>
      </c>
      <c r="J44" s="63"/>
      <c r="K44" s="246"/>
      <c r="L44" s="246"/>
      <c r="M44" s="50"/>
      <c r="N44" s="127" t="s">
        <v>1</v>
      </c>
      <c r="O44" s="128" t="str">
        <f t="shared" si="6"/>
        <v>Small changes were made to the question. Take extra care when validating the response in Column N. If necessary, please change your answer in Column P</v>
      </c>
      <c r="P44" s="276"/>
      <c r="Q44" s="128"/>
      <c r="R44" s="127"/>
      <c r="S44" s="128"/>
      <c r="T44" s="127"/>
      <c r="U44" s="129"/>
      <c r="V44" s="149" t="str">
        <f t="shared" si="0"/>
        <v>no</v>
      </c>
      <c r="W44" s="130"/>
      <c r="X44" s="107"/>
      <c r="Y44" s="96"/>
      <c r="Z44" s="96"/>
      <c r="AA44" s="106"/>
      <c r="AB44" s="285"/>
      <c r="AC44" s="286"/>
      <c r="AD44" s="131"/>
      <c r="AE44" s="144"/>
      <c r="AF44" s="132" t="str">
        <f t="shared" si="1"/>
        <v/>
      </c>
      <c r="AG44" s="133"/>
      <c r="AH44" s="134"/>
      <c r="AI44" s="133"/>
      <c r="AJ44" s="134"/>
      <c r="AK44" s="133" t="str">
        <f t="shared" si="4"/>
        <v/>
      </c>
      <c r="AL44" s="134"/>
      <c r="AM44" s="134"/>
      <c r="AN44" s="134"/>
      <c r="AO44" s="133"/>
      <c r="AP44" s="134" t="str">
        <f t="shared" si="2"/>
        <v>.</v>
      </c>
      <c r="AQ44" s="135"/>
      <c r="AR44" s="76"/>
      <c r="AS44" s="103"/>
      <c r="AT44" s="108"/>
      <c r="AU44" s="108"/>
      <c r="AV44" s="105"/>
    </row>
    <row r="45" spans="1:48" ht="65.25" customHeight="1" x14ac:dyDescent="0.25">
      <c r="A45" s="91" t="str">
        <f>MID(E$20,FIND("(Q",E$20)+1,8)&amp;"_13"</f>
        <v>Q10a.1.1_13</v>
      </c>
      <c r="B45" s="91" t="s">
        <v>20</v>
      </c>
      <c r="D45" s="17"/>
      <c r="E45" s="56"/>
      <c r="F45" s="307" t="s">
        <v>150</v>
      </c>
      <c r="G45" s="307"/>
      <c r="H45" s="308"/>
      <c r="I45" s="297" t="s">
        <v>175</v>
      </c>
      <c r="J45" s="63"/>
      <c r="K45" s="246"/>
      <c r="L45" s="246"/>
      <c r="M45" s="50"/>
      <c r="N45" s="127" t="s">
        <v>0</v>
      </c>
      <c r="O45" s="128" t="str">
        <f t="shared" si="6"/>
        <v>New question introduced in 2023 - Please answer this question for the year of the previous update in Column P</v>
      </c>
      <c r="P45" s="276"/>
      <c r="Q45" s="128"/>
      <c r="R45" s="127"/>
      <c r="S45" s="128"/>
      <c r="T45" s="127"/>
      <c r="U45" s="129"/>
      <c r="V45" s="149" t="str">
        <f t="shared" si="0"/>
        <v/>
      </c>
      <c r="W45" s="130"/>
      <c r="X45" s="107"/>
      <c r="Y45" s="96"/>
      <c r="Z45" s="96"/>
      <c r="AA45" s="106"/>
      <c r="AB45" s="285"/>
      <c r="AC45" s="286"/>
      <c r="AD45" s="131"/>
      <c r="AE45" s="144"/>
      <c r="AF45" s="132" t="str">
        <f t="shared" si="1"/>
        <v/>
      </c>
      <c r="AG45" s="133"/>
      <c r="AH45" s="134"/>
      <c r="AI45" s="133"/>
      <c r="AJ45" s="134"/>
      <c r="AK45" s="133" t="str">
        <f t="shared" si="4"/>
        <v/>
      </c>
      <c r="AL45" s="134"/>
      <c r="AM45" s="134"/>
      <c r="AN45" s="134"/>
      <c r="AO45" s="133"/>
      <c r="AP45" s="134" t="str">
        <f t="shared" si="2"/>
        <v>.</v>
      </c>
      <c r="AQ45" s="135"/>
      <c r="AR45" s="76"/>
      <c r="AS45" s="103"/>
      <c r="AT45" s="108"/>
      <c r="AU45" s="108"/>
      <c r="AV45" s="105"/>
    </row>
    <row r="46" spans="1:48" ht="98.25" customHeight="1" x14ac:dyDescent="0.25">
      <c r="A46" s="91" t="str">
        <f>MID(E$20,FIND("(Q",E$20)+1,8)&amp;"_14"</f>
        <v>Q10a.1.1_14</v>
      </c>
      <c r="B46" s="91" t="s">
        <v>20</v>
      </c>
      <c r="D46" s="17"/>
      <c r="E46" s="56"/>
      <c r="F46" s="307" t="s">
        <v>151</v>
      </c>
      <c r="G46" s="307"/>
      <c r="H46" s="308"/>
      <c r="I46" s="297" t="s">
        <v>176</v>
      </c>
      <c r="J46" s="63"/>
      <c r="K46" s="246"/>
      <c r="L46" s="246"/>
      <c r="M46" s="50"/>
      <c r="N46" s="127" t="s">
        <v>0</v>
      </c>
      <c r="O46" s="128" t="str">
        <f t="shared" si="6"/>
        <v>New question introduced in 2023 - Please answer this question for the year of the previous update in Column P</v>
      </c>
      <c r="P46" s="276"/>
      <c r="Q46" s="128"/>
      <c r="R46" s="127"/>
      <c r="S46" s="128"/>
      <c r="T46" s="127"/>
      <c r="U46" s="129"/>
      <c r="V46" s="149" t="str">
        <f t="shared" si="0"/>
        <v/>
      </c>
      <c r="W46" s="130"/>
      <c r="X46" s="107"/>
      <c r="Y46" s="96"/>
      <c r="Z46" s="96"/>
      <c r="AA46" s="106"/>
      <c r="AB46" s="285"/>
      <c r="AC46" s="286"/>
      <c r="AD46" s="131"/>
      <c r="AE46" s="144"/>
      <c r="AF46" s="132" t="str">
        <f t="shared" si="1"/>
        <v/>
      </c>
      <c r="AG46" s="133"/>
      <c r="AH46" s="134"/>
      <c r="AI46" s="133"/>
      <c r="AJ46" s="134"/>
      <c r="AK46" s="133" t="str">
        <f t="shared" si="4"/>
        <v/>
      </c>
      <c r="AL46" s="134"/>
      <c r="AM46" s="134"/>
      <c r="AN46" s="134"/>
      <c r="AO46" s="133"/>
      <c r="AP46" s="134" t="str">
        <f t="shared" si="2"/>
        <v>.</v>
      </c>
      <c r="AQ46" s="135"/>
      <c r="AR46" s="76"/>
      <c r="AS46" s="103"/>
      <c r="AT46" s="108"/>
      <c r="AU46" s="108"/>
      <c r="AV46" s="105"/>
    </row>
    <row r="47" spans="1:48" ht="67" customHeight="1" x14ac:dyDescent="0.25">
      <c r="A47" s="91" t="str">
        <f>MID(E$20,FIND("(Q",E$20)+1,8)&amp;"_15"</f>
        <v>Q10a.1.1_15</v>
      </c>
      <c r="B47" s="91" t="s">
        <v>21</v>
      </c>
      <c r="C47" s="91" t="s">
        <v>96</v>
      </c>
      <c r="D47" s="17"/>
      <c r="E47" s="56" t="s">
        <v>0</v>
      </c>
      <c r="F47" s="307" t="s">
        <v>159</v>
      </c>
      <c r="G47" s="307"/>
      <c r="H47" s="308"/>
      <c r="I47" s="297" t="s">
        <v>177</v>
      </c>
      <c r="J47" s="63"/>
      <c r="K47" s="246"/>
      <c r="L47" s="246"/>
      <c r="M47" s="50"/>
      <c r="N47" s="127" t="s">
        <v>1</v>
      </c>
      <c r="O47" s="128" t="str">
        <f t="shared" si="6"/>
        <v>Small changes were made to the question. Take extra care when validating the response in Column N. If necessary, please change your answer in Column P</v>
      </c>
      <c r="P47" s="276"/>
      <c r="Q47" s="128"/>
      <c r="R47" s="127"/>
      <c r="S47" s="128"/>
      <c r="T47" s="127"/>
      <c r="U47" s="129"/>
      <c r="V47" s="149" t="str">
        <f t="shared" si="0"/>
        <v>no</v>
      </c>
      <c r="W47" s="130"/>
      <c r="X47" s="107"/>
      <c r="Y47" s="96"/>
      <c r="Z47" s="96"/>
      <c r="AA47" s="106"/>
      <c r="AB47" s="285"/>
      <c r="AC47" s="286"/>
      <c r="AD47" s="131"/>
      <c r="AE47" s="144"/>
      <c r="AF47" s="132" t="str">
        <f t="shared" si="1"/>
        <v/>
      </c>
      <c r="AG47" s="133"/>
      <c r="AH47" s="134"/>
      <c r="AI47" s="133"/>
      <c r="AJ47" s="134"/>
      <c r="AK47" s="133" t="str">
        <f t="shared" si="4"/>
        <v/>
      </c>
      <c r="AL47" s="134"/>
      <c r="AM47" s="134"/>
      <c r="AN47" s="134"/>
      <c r="AO47" s="133"/>
      <c r="AP47" s="134" t="str">
        <f t="shared" si="2"/>
        <v>.</v>
      </c>
      <c r="AQ47" s="135"/>
      <c r="AR47" s="76"/>
      <c r="AS47" s="103"/>
      <c r="AT47" s="108"/>
      <c r="AU47" s="108"/>
      <c r="AV47" s="105"/>
    </row>
    <row r="48" spans="1:48" ht="103.5" customHeight="1" x14ac:dyDescent="0.25">
      <c r="A48" s="91" t="str">
        <f>MID(E$20,FIND("(Q",E$20)+1,8)&amp;"_16"</f>
        <v>Q10a.1.1_16</v>
      </c>
      <c r="B48" s="91" t="s">
        <v>21</v>
      </c>
      <c r="C48" s="91" t="s">
        <v>105</v>
      </c>
      <c r="D48" s="17"/>
      <c r="E48" s="56" t="s">
        <v>0</v>
      </c>
      <c r="F48" s="307" t="s">
        <v>160</v>
      </c>
      <c r="G48" s="307"/>
      <c r="H48" s="308"/>
      <c r="I48" s="297" t="s">
        <v>274</v>
      </c>
      <c r="J48" s="63"/>
      <c r="K48" s="246"/>
      <c r="L48" s="246"/>
      <c r="M48" s="50"/>
      <c r="N48" s="127" t="s">
        <v>1</v>
      </c>
      <c r="O48" s="128" t="str">
        <f t="shared" si="6"/>
        <v>Small changes were made to the question. Take extra care when validating the response in Column N. If necessary, please change your answer in Column P</v>
      </c>
      <c r="P48" s="276"/>
      <c r="Q48" s="128"/>
      <c r="R48" s="127"/>
      <c r="S48" s="128"/>
      <c r="T48" s="127"/>
      <c r="U48" s="129"/>
      <c r="V48" s="149" t="str">
        <f t="shared" si="0"/>
        <v>no</v>
      </c>
      <c r="W48" s="130"/>
      <c r="X48" s="107"/>
      <c r="Y48" s="96"/>
      <c r="Z48" s="96"/>
      <c r="AA48" s="106"/>
      <c r="AB48" s="285"/>
      <c r="AC48" s="286"/>
      <c r="AD48" s="131"/>
      <c r="AE48" s="144"/>
      <c r="AF48" s="132" t="str">
        <f t="shared" si="1"/>
        <v/>
      </c>
      <c r="AG48" s="133"/>
      <c r="AH48" s="134"/>
      <c r="AI48" s="133"/>
      <c r="AJ48" s="134"/>
      <c r="AK48" s="133" t="str">
        <f t="shared" si="4"/>
        <v/>
      </c>
      <c r="AL48" s="134"/>
      <c r="AM48" s="134"/>
      <c r="AN48" s="134"/>
      <c r="AO48" s="133"/>
      <c r="AP48" s="134" t="str">
        <f t="shared" si="2"/>
        <v>.</v>
      </c>
      <c r="AQ48" s="135"/>
      <c r="AR48" s="76"/>
      <c r="AS48" s="103"/>
      <c r="AT48" s="108"/>
      <c r="AU48" s="108"/>
      <c r="AV48" s="105"/>
    </row>
    <row r="49" spans="1:48" s="19" customFormat="1" ht="64" customHeight="1" x14ac:dyDescent="0.25">
      <c r="A49" s="150" t="str">
        <f>MID(E$20,FIND("(Q",E$20)+1,8)&amp;"_17"</f>
        <v>Q10a.1.1_17</v>
      </c>
      <c r="B49" s="150" t="s">
        <v>21</v>
      </c>
      <c r="C49" s="150" t="s">
        <v>30</v>
      </c>
      <c r="D49" s="57"/>
      <c r="E49" s="56" t="s">
        <v>0</v>
      </c>
      <c r="F49" s="307" t="s">
        <v>161</v>
      </c>
      <c r="G49" s="307"/>
      <c r="H49" s="308"/>
      <c r="I49" s="58" t="s">
        <v>178</v>
      </c>
      <c r="J49" s="273"/>
      <c r="K49" s="274"/>
      <c r="L49" s="274"/>
      <c r="M49" s="10"/>
      <c r="N49" s="127" t="s">
        <v>1</v>
      </c>
      <c r="O49" s="128" t="str">
        <f t="shared" si="6"/>
        <v>Small changes were made to the question. Take extra care when validating the response in Column N. If necessary, please change your answer in Column P</v>
      </c>
      <c r="P49" s="127"/>
      <c r="Q49" s="128"/>
      <c r="R49" s="127"/>
      <c r="S49" s="128"/>
      <c r="T49" s="127"/>
      <c r="U49" s="129"/>
      <c r="V49" s="128" t="str">
        <f t="shared" si="0"/>
        <v>no</v>
      </c>
      <c r="W49" s="130"/>
      <c r="X49" s="107"/>
      <c r="Y49" s="96"/>
      <c r="Z49" s="96"/>
      <c r="AA49" s="106"/>
      <c r="AB49" s="285"/>
      <c r="AC49" s="286"/>
      <c r="AD49" s="131"/>
      <c r="AE49" s="144"/>
      <c r="AF49" s="132" t="str">
        <f t="shared" si="1"/>
        <v/>
      </c>
      <c r="AG49" s="133"/>
      <c r="AH49" s="134"/>
      <c r="AI49" s="133"/>
      <c r="AJ49" s="134"/>
      <c r="AK49" s="133" t="str">
        <f t="shared" si="4"/>
        <v/>
      </c>
      <c r="AL49" s="134"/>
      <c r="AM49" s="134"/>
      <c r="AN49" s="134"/>
      <c r="AO49" s="133"/>
      <c r="AP49" s="134" t="str">
        <f t="shared" si="2"/>
        <v>.</v>
      </c>
      <c r="AQ49" s="135"/>
      <c r="AR49" s="78"/>
      <c r="AS49" s="103"/>
      <c r="AT49" s="108"/>
      <c r="AU49" s="108"/>
      <c r="AV49" s="105"/>
    </row>
    <row r="50" spans="1:48" ht="147" customHeight="1" x14ac:dyDescent="0.25">
      <c r="A50" s="91" t="str">
        <f>MID(E$20,FIND("(Q",E$20)+1,8)&amp;"_18"</f>
        <v>Q10a.1.1_18</v>
      </c>
      <c r="B50" s="91" t="s">
        <v>21</v>
      </c>
      <c r="C50" s="91" t="s">
        <v>99</v>
      </c>
      <c r="D50" s="17"/>
      <c r="E50" s="56" t="s">
        <v>0</v>
      </c>
      <c r="F50" s="307" t="s">
        <v>179</v>
      </c>
      <c r="G50" s="307"/>
      <c r="H50" s="308"/>
      <c r="I50" s="297" t="s">
        <v>180</v>
      </c>
      <c r="J50" s="63"/>
      <c r="K50" s="246"/>
      <c r="L50" s="246"/>
      <c r="M50" s="50"/>
      <c r="N50" s="264" t="s">
        <v>1</v>
      </c>
      <c r="O50" s="128" t="s">
        <v>329</v>
      </c>
      <c r="P50" s="276"/>
      <c r="Q50" s="128"/>
      <c r="R50" s="127"/>
      <c r="S50" s="128"/>
      <c r="T50" s="127"/>
      <c r="U50" s="129"/>
      <c r="V50" s="149" t="str">
        <f t="shared" si="0"/>
        <v>no</v>
      </c>
      <c r="W50" s="130"/>
      <c r="X50" s="107"/>
      <c r="Y50" s="96"/>
      <c r="Z50" s="96"/>
      <c r="AA50" s="106"/>
      <c r="AB50" s="285"/>
      <c r="AC50" s="286"/>
      <c r="AD50" s="131"/>
      <c r="AE50" s="144"/>
      <c r="AF50" s="132" t="str">
        <f t="shared" si="1"/>
        <v/>
      </c>
      <c r="AG50" s="133"/>
      <c r="AH50" s="134"/>
      <c r="AI50" s="133"/>
      <c r="AJ50" s="134"/>
      <c r="AK50" s="133" t="str">
        <f t="shared" si="4"/>
        <v/>
      </c>
      <c r="AL50" s="134"/>
      <c r="AM50" s="134"/>
      <c r="AN50" s="134"/>
      <c r="AO50" s="133"/>
      <c r="AP50" s="134" t="str">
        <f t="shared" si="2"/>
        <v>.</v>
      </c>
      <c r="AQ50" s="135"/>
      <c r="AR50" s="76"/>
      <c r="AS50" s="103"/>
      <c r="AT50" s="108"/>
      <c r="AU50" s="108"/>
      <c r="AV50" s="105"/>
    </row>
    <row r="51" spans="1:48" s="19" customFormat="1" hidden="1" x14ac:dyDescent="0.25">
      <c r="A51" s="150"/>
      <c r="B51" s="150" t="s">
        <v>21</v>
      </c>
      <c r="C51" s="150" t="s">
        <v>99</v>
      </c>
      <c r="D51" s="57"/>
      <c r="E51" s="56"/>
      <c r="F51" s="307" t="s">
        <v>261</v>
      </c>
      <c r="G51" s="307"/>
      <c r="H51" s="308"/>
      <c r="I51" s="58"/>
      <c r="J51" s="273"/>
      <c r="K51" s="274"/>
      <c r="L51" s="274"/>
      <c r="M51" s="10"/>
      <c r="N51" s="100" t="s">
        <v>1</v>
      </c>
      <c r="O51" s="100"/>
      <c r="P51" s="100"/>
      <c r="Q51" s="96"/>
      <c r="R51" s="100"/>
      <c r="S51" s="96"/>
      <c r="T51" s="100"/>
      <c r="U51" s="95"/>
      <c r="V51" s="96" t="str">
        <f t="shared" si="0"/>
        <v>no</v>
      </c>
      <c r="W51" s="106"/>
      <c r="X51" s="107"/>
      <c r="Y51" s="96"/>
      <c r="Z51" s="96"/>
      <c r="AA51" s="106"/>
      <c r="AB51" s="282"/>
      <c r="AC51" s="167"/>
      <c r="AD51" s="100"/>
      <c r="AE51" s="95"/>
      <c r="AF51" s="96"/>
      <c r="AG51" s="237"/>
      <c r="AH51" s="174"/>
      <c r="AI51" s="237"/>
      <c r="AJ51" s="174"/>
      <c r="AK51" s="237"/>
      <c r="AL51" s="174"/>
      <c r="AM51" s="174"/>
      <c r="AN51" s="174"/>
      <c r="AO51" s="237"/>
      <c r="AP51" s="174"/>
      <c r="AQ51" s="113"/>
      <c r="AR51" s="78"/>
      <c r="AS51" s="151"/>
      <c r="AT51" s="152"/>
      <c r="AU51" s="152"/>
      <c r="AV51" s="153"/>
    </row>
    <row r="52" spans="1:48" s="19" customFormat="1" hidden="1" x14ac:dyDescent="0.25">
      <c r="A52" s="150"/>
      <c r="B52" s="150" t="s">
        <v>21</v>
      </c>
      <c r="C52" s="150" t="s">
        <v>101</v>
      </c>
      <c r="D52" s="57"/>
      <c r="E52" s="56" t="s">
        <v>0</v>
      </c>
      <c r="F52" s="307" t="s">
        <v>7</v>
      </c>
      <c r="G52" s="307"/>
      <c r="H52" s="308"/>
      <c r="I52" s="58"/>
      <c r="J52" s="273"/>
      <c r="K52" s="274"/>
      <c r="L52" s="274"/>
      <c r="M52" s="10"/>
      <c r="N52" s="100" t="s">
        <v>1</v>
      </c>
      <c r="O52" s="100"/>
      <c r="P52" s="100"/>
      <c r="Q52" s="96"/>
      <c r="R52" s="100"/>
      <c r="S52" s="96"/>
      <c r="T52" s="100"/>
      <c r="U52" s="95"/>
      <c r="V52" s="96" t="str">
        <f t="shared" si="0"/>
        <v>no</v>
      </c>
      <c r="W52" s="106"/>
      <c r="X52" s="107"/>
      <c r="Y52" s="96"/>
      <c r="Z52" s="96"/>
      <c r="AA52" s="106"/>
      <c r="AB52" s="282"/>
      <c r="AC52" s="167"/>
      <c r="AD52" s="100"/>
      <c r="AE52" s="95"/>
      <c r="AF52" s="96"/>
      <c r="AG52" s="237"/>
      <c r="AH52" s="174"/>
      <c r="AI52" s="237"/>
      <c r="AJ52" s="174"/>
      <c r="AK52" s="237"/>
      <c r="AL52" s="174"/>
      <c r="AM52" s="174"/>
      <c r="AN52" s="174"/>
      <c r="AO52" s="237"/>
      <c r="AP52" s="174"/>
      <c r="AQ52" s="113"/>
      <c r="AR52" s="78"/>
      <c r="AS52" s="151"/>
      <c r="AT52" s="152"/>
      <c r="AU52" s="152"/>
      <c r="AV52" s="153"/>
    </row>
    <row r="53" spans="1:48" s="19" customFormat="1" hidden="1" x14ac:dyDescent="0.25">
      <c r="A53" s="150"/>
      <c r="B53" s="150" t="s">
        <v>21</v>
      </c>
      <c r="C53" s="150" t="s">
        <v>29</v>
      </c>
      <c r="D53" s="57"/>
      <c r="E53" s="56" t="s">
        <v>0</v>
      </c>
      <c r="F53" s="307" t="s">
        <v>3</v>
      </c>
      <c r="G53" s="307"/>
      <c r="H53" s="308"/>
      <c r="I53" s="58"/>
      <c r="J53" s="273"/>
      <c r="K53" s="274"/>
      <c r="L53" s="274"/>
      <c r="M53" s="10"/>
      <c r="N53" s="100" t="s">
        <v>1</v>
      </c>
      <c r="O53" s="100"/>
      <c r="P53" s="100"/>
      <c r="Q53" s="96"/>
      <c r="R53" s="100"/>
      <c r="S53" s="96"/>
      <c r="T53" s="100"/>
      <c r="U53" s="95"/>
      <c r="V53" s="96" t="str">
        <f t="shared" si="0"/>
        <v>no</v>
      </c>
      <c r="W53" s="106"/>
      <c r="X53" s="107"/>
      <c r="Y53" s="96"/>
      <c r="Z53" s="96"/>
      <c r="AA53" s="106"/>
      <c r="AB53" s="282"/>
      <c r="AC53" s="167"/>
      <c r="AD53" s="100"/>
      <c r="AE53" s="95"/>
      <c r="AF53" s="96"/>
      <c r="AG53" s="237"/>
      <c r="AH53" s="174"/>
      <c r="AI53" s="237"/>
      <c r="AJ53" s="174"/>
      <c r="AK53" s="237"/>
      <c r="AL53" s="174"/>
      <c r="AM53" s="174"/>
      <c r="AN53" s="174"/>
      <c r="AO53" s="237"/>
      <c r="AP53" s="174"/>
      <c r="AQ53" s="113"/>
      <c r="AR53" s="78"/>
      <c r="AS53" s="151"/>
      <c r="AT53" s="152"/>
      <c r="AU53" s="152"/>
      <c r="AV53" s="153"/>
    </row>
    <row r="54" spans="1:48" ht="177" customHeight="1" x14ac:dyDescent="0.25">
      <c r="A54" s="91" t="str">
        <f>MID(E$20,FIND("(Q",E$20)+1,8)&amp;"_19"</f>
        <v>Q10a.1.1_19</v>
      </c>
      <c r="B54" s="91" t="s">
        <v>20</v>
      </c>
      <c r="D54" s="17"/>
      <c r="E54" s="56" t="s">
        <v>0</v>
      </c>
      <c r="F54" s="307" t="s">
        <v>162</v>
      </c>
      <c r="G54" s="307"/>
      <c r="H54" s="308"/>
      <c r="I54" s="297" t="s">
        <v>354</v>
      </c>
      <c r="J54" s="63"/>
      <c r="K54" s="246"/>
      <c r="L54" s="246"/>
      <c r="M54" s="50"/>
      <c r="N54" s="127" t="s">
        <v>0</v>
      </c>
      <c r="O54" s="128" t="str">
        <f t="shared" ref="O54:O55" si="8">IF(OR(B54="NI",B54="N"),"New question introduced in 2023 - Please answer this question for the year of the previous update in Column P",IF(B54="EC","Small changes were made to the question. Take extra care when validating the response in Column N. If necessary, please change your answer in Column P",""))</f>
        <v>New question introduced in 2023 - Please answer this question for the year of the previous update in Column P</v>
      </c>
      <c r="P54" s="276"/>
      <c r="Q54" s="128"/>
      <c r="R54" s="127"/>
      <c r="S54" s="128"/>
      <c r="T54" s="127"/>
      <c r="U54" s="129"/>
      <c r="V54" s="149" t="str">
        <f t="shared" si="0"/>
        <v/>
      </c>
      <c r="W54" s="130"/>
      <c r="X54" s="107"/>
      <c r="Y54" s="96"/>
      <c r="Z54" s="96"/>
      <c r="AA54" s="106"/>
      <c r="AB54" s="285"/>
      <c r="AC54" s="286"/>
      <c r="AD54" s="131"/>
      <c r="AE54" s="144"/>
      <c r="AF54" s="132" t="str">
        <f t="shared" si="1"/>
        <v/>
      </c>
      <c r="AG54" s="133"/>
      <c r="AH54" s="134"/>
      <c r="AI54" s="133"/>
      <c r="AJ54" s="134"/>
      <c r="AK54" s="133" t="str">
        <f t="shared" si="4"/>
        <v/>
      </c>
      <c r="AL54" s="134"/>
      <c r="AM54" s="134"/>
      <c r="AN54" s="134"/>
      <c r="AO54" s="133"/>
      <c r="AP54" s="134" t="str">
        <f t="shared" si="2"/>
        <v>.</v>
      </c>
      <c r="AQ54" s="135"/>
      <c r="AR54" s="76"/>
      <c r="AS54" s="103"/>
      <c r="AT54" s="108"/>
      <c r="AU54" s="108"/>
      <c r="AV54" s="105"/>
    </row>
    <row r="55" spans="1:48" ht="50.25" customHeight="1" x14ac:dyDescent="0.25">
      <c r="A55" s="91" t="str">
        <f>MID(E$20,FIND("(Q",E$20)+1,8)&amp;"_20"</f>
        <v>Q10a.1.1_20</v>
      </c>
      <c r="B55" s="91" t="s">
        <v>20</v>
      </c>
      <c r="D55" s="17"/>
      <c r="E55" s="18"/>
      <c r="F55" s="323" t="s">
        <v>152</v>
      </c>
      <c r="G55" s="323"/>
      <c r="H55" s="324"/>
      <c r="I55" s="297" t="s">
        <v>353</v>
      </c>
      <c r="J55" s="63"/>
      <c r="K55" s="246"/>
      <c r="L55" s="246"/>
      <c r="M55" s="50"/>
      <c r="N55" s="127" t="s">
        <v>0</v>
      </c>
      <c r="O55" s="128" t="str">
        <f t="shared" si="8"/>
        <v>New question introduced in 2023 - Please answer this question for the year of the previous update in Column P</v>
      </c>
      <c r="P55" s="276"/>
      <c r="Q55" s="128"/>
      <c r="R55" s="127"/>
      <c r="S55" s="128"/>
      <c r="T55" s="127"/>
      <c r="U55" s="129"/>
      <c r="V55" s="149" t="str">
        <f t="shared" si="0"/>
        <v/>
      </c>
      <c r="W55" s="130"/>
      <c r="X55" s="107"/>
      <c r="Y55" s="96"/>
      <c r="Z55" s="96"/>
      <c r="AA55" s="106"/>
      <c r="AB55" s="285"/>
      <c r="AC55" s="286"/>
      <c r="AD55" s="131"/>
      <c r="AE55" s="144"/>
      <c r="AF55" s="132" t="str">
        <f t="shared" si="1"/>
        <v/>
      </c>
      <c r="AG55" s="133"/>
      <c r="AH55" s="134"/>
      <c r="AI55" s="133"/>
      <c r="AJ55" s="134"/>
      <c r="AK55" s="133" t="str">
        <f t="shared" si="4"/>
        <v/>
      </c>
      <c r="AL55" s="134"/>
      <c r="AM55" s="134"/>
      <c r="AN55" s="134"/>
      <c r="AO55" s="133"/>
      <c r="AP55" s="134" t="str">
        <f t="shared" si="2"/>
        <v>.</v>
      </c>
      <c r="AQ55" s="135"/>
      <c r="AR55" s="76"/>
      <c r="AS55" s="103"/>
      <c r="AT55" s="108"/>
      <c r="AU55" s="108"/>
      <c r="AV55" s="105"/>
    </row>
    <row r="56" spans="1:48" ht="77.25" customHeight="1" x14ac:dyDescent="0.25">
      <c r="D56" s="337" t="s">
        <v>182</v>
      </c>
      <c r="E56" s="327"/>
      <c r="F56" s="327"/>
      <c r="G56" s="327"/>
      <c r="H56" s="328"/>
      <c r="I56" s="291" t="s">
        <v>163</v>
      </c>
      <c r="J56" s="63"/>
      <c r="K56" s="246"/>
      <c r="L56" s="246"/>
      <c r="M56" s="50"/>
      <c r="N56" s="100"/>
      <c r="O56" s="100"/>
      <c r="P56" s="100"/>
      <c r="Q56" s="96"/>
      <c r="R56" s="100"/>
      <c r="S56" s="96"/>
      <c r="T56" s="100"/>
      <c r="U56" s="95"/>
      <c r="V56" s="96"/>
      <c r="W56" s="106"/>
      <c r="X56" s="107"/>
      <c r="Y56" s="96"/>
      <c r="Z56" s="96"/>
      <c r="AA56" s="106"/>
      <c r="AB56" s="282"/>
      <c r="AC56" s="167"/>
      <c r="AD56" s="100"/>
      <c r="AE56" s="95"/>
      <c r="AF56" s="96"/>
      <c r="AG56" s="237"/>
      <c r="AH56" s="174"/>
      <c r="AI56" s="237"/>
      <c r="AJ56" s="174"/>
      <c r="AK56" s="237"/>
      <c r="AL56" s="174"/>
      <c r="AM56" s="174"/>
      <c r="AN56" s="174"/>
      <c r="AO56" s="237"/>
      <c r="AP56" s="174"/>
      <c r="AQ56" s="113"/>
      <c r="AR56" s="78"/>
      <c r="AS56" s="103"/>
      <c r="AT56" s="108"/>
      <c r="AU56" s="108"/>
      <c r="AV56" s="105"/>
    </row>
    <row r="57" spans="1:48" ht="62.5" customHeight="1" x14ac:dyDescent="0.25">
      <c r="A57" s="91" t="str">
        <f>MID(E$20,FIND("(Q",E$20)+1,8)&amp;"a_1"</f>
        <v>Q10a.1.1a_1</v>
      </c>
      <c r="B57" s="91" t="s">
        <v>21</v>
      </c>
      <c r="C57" s="91" t="s">
        <v>107</v>
      </c>
      <c r="D57" s="17"/>
      <c r="E57" s="18"/>
      <c r="F57" s="323" t="s">
        <v>164</v>
      </c>
      <c r="G57" s="323"/>
      <c r="H57" s="324"/>
      <c r="I57" s="336" t="s">
        <v>181</v>
      </c>
      <c r="J57" s="63"/>
      <c r="K57" s="246"/>
      <c r="L57" s="246"/>
      <c r="M57" s="50"/>
      <c r="N57" s="127" t="s">
        <v>1</v>
      </c>
      <c r="O57" s="128" t="str">
        <f t="shared" ref="O57:O61" si="9">IF(OR(B57="NI",B57="N"),"New question introduced in 2023 - Please answer this question for the year of the previous update in Column P",IF(B57="EC","Small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57" s="276"/>
      <c r="Q57" s="128"/>
      <c r="R57" s="127"/>
      <c r="S57" s="128"/>
      <c r="T57" s="127"/>
      <c r="U57" s="148"/>
      <c r="V57" s="149" t="str">
        <f t="shared" si="0"/>
        <v>no</v>
      </c>
      <c r="W57" s="130"/>
      <c r="X57" s="107"/>
      <c r="Y57" s="96"/>
      <c r="Z57" s="96"/>
      <c r="AA57" s="106"/>
      <c r="AB57" s="285"/>
      <c r="AC57" s="286"/>
      <c r="AD57" s="131"/>
      <c r="AE57" s="144"/>
      <c r="AF57" s="132" t="str">
        <f t="shared" si="1"/>
        <v/>
      </c>
      <c r="AG57" s="133"/>
      <c r="AH57" s="134"/>
      <c r="AI57" s="133"/>
      <c r="AJ57" s="134"/>
      <c r="AK57" s="133" t="str">
        <f t="shared" si="4"/>
        <v/>
      </c>
      <c r="AL57" s="134"/>
      <c r="AM57" s="134"/>
      <c r="AN57" s="134"/>
      <c r="AO57" s="133"/>
      <c r="AP57" s="134" t="str">
        <f t="shared" si="2"/>
        <v>.</v>
      </c>
      <c r="AQ57" s="135"/>
      <c r="AR57" s="76"/>
      <c r="AS57" s="103"/>
      <c r="AT57" s="108"/>
      <c r="AU57" s="108"/>
      <c r="AV57" s="105"/>
    </row>
    <row r="58" spans="1:48" ht="62.5" customHeight="1" x14ac:dyDescent="0.25">
      <c r="A58" s="91" t="str">
        <f>MID(E$20,FIND("(Q",E$20)+1,8)&amp;"a_2"</f>
        <v>Q10a.1.1a_2</v>
      </c>
      <c r="B58" s="91" t="s">
        <v>20</v>
      </c>
      <c r="D58" s="17"/>
      <c r="E58" s="18"/>
      <c r="F58" s="323" t="s">
        <v>165</v>
      </c>
      <c r="G58" s="323"/>
      <c r="H58" s="324"/>
      <c r="I58" s="336"/>
      <c r="J58" s="63"/>
      <c r="K58" s="246"/>
      <c r="L58" s="246"/>
      <c r="M58" s="50"/>
      <c r="N58" s="127" t="s">
        <v>0</v>
      </c>
      <c r="O58" s="128" t="str">
        <f t="shared" si="9"/>
        <v>New question introduced in 2023 - Please answer this question for the year of the previous update in Column P</v>
      </c>
      <c r="P58" s="276"/>
      <c r="Q58" s="128"/>
      <c r="R58" s="127"/>
      <c r="S58" s="128"/>
      <c r="T58" s="127"/>
      <c r="U58" s="148"/>
      <c r="V58" s="149" t="str">
        <f t="shared" si="0"/>
        <v/>
      </c>
      <c r="W58" s="130"/>
      <c r="X58" s="107"/>
      <c r="Y58" s="96"/>
      <c r="Z58" s="96"/>
      <c r="AA58" s="106"/>
      <c r="AB58" s="285"/>
      <c r="AC58" s="286"/>
      <c r="AD58" s="131"/>
      <c r="AE58" s="144"/>
      <c r="AF58" s="132" t="str">
        <f t="shared" si="1"/>
        <v/>
      </c>
      <c r="AG58" s="133"/>
      <c r="AH58" s="134"/>
      <c r="AI58" s="133"/>
      <c r="AJ58" s="134"/>
      <c r="AK58" s="133" t="str">
        <f t="shared" si="4"/>
        <v/>
      </c>
      <c r="AL58" s="134"/>
      <c r="AM58" s="134"/>
      <c r="AN58" s="134"/>
      <c r="AO58" s="133"/>
      <c r="AP58" s="134" t="str">
        <f t="shared" si="2"/>
        <v>.</v>
      </c>
      <c r="AQ58" s="135"/>
      <c r="AR58" s="76"/>
      <c r="AS58" s="103"/>
      <c r="AT58" s="108"/>
      <c r="AU58" s="108"/>
      <c r="AV58" s="105"/>
    </row>
    <row r="59" spans="1:48" ht="58.5" customHeight="1" x14ac:dyDescent="0.25">
      <c r="A59" s="91" t="str">
        <f>MID(E$20,FIND("(Q",E$20)+1,8)&amp;"a_3"</f>
        <v>Q10a.1.1a_3</v>
      </c>
      <c r="B59" s="91" t="s">
        <v>20</v>
      </c>
      <c r="D59" s="17"/>
      <c r="E59" s="18"/>
      <c r="F59" s="323" t="s">
        <v>166</v>
      </c>
      <c r="G59" s="323"/>
      <c r="H59" s="324"/>
      <c r="I59" s="336"/>
      <c r="J59" s="63"/>
      <c r="K59" s="246"/>
      <c r="L59" s="246"/>
      <c r="M59" s="50"/>
      <c r="N59" s="127" t="s">
        <v>0</v>
      </c>
      <c r="O59" s="128" t="str">
        <f t="shared" si="9"/>
        <v>New question introduced in 2023 - Please answer this question for the year of the previous update in Column P</v>
      </c>
      <c r="P59" s="276"/>
      <c r="Q59" s="128"/>
      <c r="R59" s="127"/>
      <c r="S59" s="128"/>
      <c r="T59" s="127"/>
      <c r="U59" s="148"/>
      <c r="V59" s="149" t="str">
        <f t="shared" si="0"/>
        <v/>
      </c>
      <c r="W59" s="130"/>
      <c r="X59" s="107"/>
      <c r="Y59" s="96"/>
      <c r="Z59" s="96"/>
      <c r="AA59" s="106"/>
      <c r="AB59" s="285"/>
      <c r="AC59" s="286"/>
      <c r="AD59" s="131"/>
      <c r="AE59" s="144"/>
      <c r="AF59" s="132" t="str">
        <f t="shared" si="1"/>
        <v/>
      </c>
      <c r="AG59" s="133"/>
      <c r="AH59" s="134"/>
      <c r="AI59" s="133"/>
      <c r="AJ59" s="134"/>
      <c r="AK59" s="133" t="str">
        <f t="shared" si="4"/>
        <v/>
      </c>
      <c r="AL59" s="134"/>
      <c r="AM59" s="134"/>
      <c r="AN59" s="134"/>
      <c r="AO59" s="133"/>
      <c r="AP59" s="134" t="str">
        <f t="shared" si="2"/>
        <v>.</v>
      </c>
      <c r="AQ59" s="135"/>
      <c r="AR59" s="76"/>
      <c r="AS59" s="151"/>
      <c r="AT59" s="152"/>
      <c r="AU59" s="152"/>
      <c r="AV59" s="153"/>
    </row>
    <row r="60" spans="1:48" ht="46.5" customHeight="1" x14ac:dyDescent="0.25">
      <c r="A60" s="91" t="str">
        <f>MID(E$20,FIND("(Q",E$20)+1,8)&amp;"a_4"</f>
        <v>Q10a.1.1a_4</v>
      </c>
      <c r="B60" s="91" t="s">
        <v>20</v>
      </c>
      <c r="D60" s="17"/>
      <c r="E60" s="18"/>
      <c r="F60" s="323" t="s">
        <v>167</v>
      </c>
      <c r="G60" s="323"/>
      <c r="H60" s="324"/>
      <c r="I60" s="336"/>
      <c r="J60" s="63"/>
      <c r="K60" s="246"/>
      <c r="L60" s="246"/>
      <c r="M60" s="50"/>
      <c r="N60" s="127" t="s">
        <v>0</v>
      </c>
      <c r="O60" s="128" t="str">
        <f t="shared" si="9"/>
        <v>New question introduced in 2023 - Please answer this question for the year of the previous update in Column P</v>
      </c>
      <c r="P60" s="276"/>
      <c r="Q60" s="128"/>
      <c r="R60" s="127"/>
      <c r="S60" s="128"/>
      <c r="T60" s="127"/>
      <c r="U60" s="148"/>
      <c r="V60" s="149" t="str">
        <f t="shared" si="0"/>
        <v/>
      </c>
      <c r="W60" s="130"/>
      <c r="X60" s="107"/>
      <c r="Y60" s="96"/>
      <c r="Z60" s="96"/>
      <c r="AA60" s="106"/>
      <c r="AB60" s="285"/>
      <c r="AC60" s="286"/>
      <c r="AD60" s="131"/>
      <c r="AE60" s="144"/>
      <c r="AF60" s="132" t="str">
        <f t="shared" si="1"/>
        <v/>
      </c>
      <c r="AG60" s="133"/>
      <c r="AH60" s="134"/>
      <c r="AI60" s="133"/>
      <c r="AJ60" s="134"/>
      <c r="AK60" s="133" t="str">
        <f t="shared" si="4"/>
        <v/>
      </c>
      <c r="AL60" s="134"/>
      <c r="AM60" s="134"/>
      <c r="AN60" s="134"/>
      <c r="AO60" s="133"/>
      <c r="AP60" s="134" t="str">
        <f t="shared" si="2"/>
        <v>.</v>
      </c>
      <c r="AQ60" s="135"/>
      <c r="AR60" s="76"/>
      <c r="AS60" s="103"/>
      <c r="AT60" s="108"/>
      <c r="AU60" s="108"/>
      <c r="AV60" s="105"/>
    </row>
    <row r="61" spans="1:48" ht="46.5" customHeight="1" x14ac:dyDescent="0.25">
      <c r="A61" s="91" t="str">
        <f>MID(E$20,FIND("(Q",E$20)+1,8)&amp;"a_5"</f>
        <v>Q10a.1.1a_5</v>
      </c>
      <c r="B61" s="91" t="s">
        <v>20</v>
      </c>
      <c r="D61" s="17"/>
      <c r="E61" s="18"/>
      <c r="F61" s="323" t="s">
        <v>168</v>
      </c>
      <c r="G61" s="323"/>
      <c r="H61" s="324"/>
      <c r="I61" s="336"/>
      <c r="J61" s="63"/>
      <c r="K61" s="246"/>
      <c r="L61" s="246"/>
      <c r="M61" s="50"/>
      <c r="N61" s="127" t="s">
        <v>0</v>
      </c>
      <c r="O61" s="128" t="str">
        <f t="shared" si="9"/>
        <v>New question introduced in 2023 - Please answer this question for the year of the previous update in Column P</v>
      </c>
      <c r="P61" s="276"/>
      <c r="Q61" s="128"/>
      <c r="R61" s="127"/>
      <c r="S61" s="128"/>
      <c r="T61" s="127"/>
      <c r="U61" s="148"/>
      <c r="V61" s="149" t="str">
        <f t="shared" si="0"/>
        <v/>
      </c>
      <c r="W61" s="130"/>
      <c r="X61" s="107"/>
      <c r="Y61" s="96"/>
      <c r="Z61" s="96"/>
      <c r="AA61" s="106"/>
      <c r="AB61" s="285"/>
      <c r="AC61" s="286"/>
      <c r="AD61" s="131"/>
      <c r="AE61" s="144"/>
      <c r="AF61" s="132" t="str">
        <f t="shared" si="1"/>
        <v/>
      </c>
      <c r="AG61" s="133"/>
      <c r="AH61" s="134"/>
      <c r="AI61" s="133"/>
      <c r="AJ61" s="134"/>
      <c r="AK61" s="133" t="str">
        <f t="shared" si="4"/>
        <v/>
      </c>
      <c r="AL61" s="134"/>
      <c r="AM61" s="134"/>
      <c r="AN61" s="134"/>
      <c r="AO61" s="133"/>
      <c r="AP61" s="134" t="str">
        <f t="shared" si="2"/>
        <v>.</v>
      </c>
      <c r="AQ61" s="135"/>
      <c r="AR61" s="76"/>
      <c r="AS61" s="103"/>
      <c r="AT61" s="108"/>
      <c r="AU61" s="108"/>
      <c r="AV61" s="105"/>
    </row>
    <row r="62" spans="1:48" ht="60" customHeight="1" x14ac:dyDescent="0.25">
      <c r="D62" s="337" t="s">
        <v>183</v>
      </c>
      <c r="E62" s="327"/>
      <c r="F62" s="327"/>
      <c r="G62" s="327"/>
      <c r="H62" s="328"/>
      <c r="I62" s="291"/>
      <c r="J62" s="63"/>
      <c r="K62" s="246"/>
      <c r="L62" s="246"/>
      <c r="M62" s="50"/>
      <c r="N62" s="110"/>
      <c r="O62" s="100"/>
      <c r="P62" s="100"/>
      <c r="Q62" s="96"/>
      <c r="R62" s="100"/>
      <c r="S62" s="96"/>
      <c r="T62" s="100"/>
      <c r="U62" s="95"/>
      <c r="V62" s="96"/>
      <c r="W62" s="106"/>
      <c r="X62" s="107"/>
      <c r="Y62" s="96"/>
      <c r="Z62" s="96"/>
      <c r="AA62" s="106"/>
      <c r="AB62" s="282"/>
      <c r="AC62" s="167"/>
      <c r="AD62" s="100"/>
      <c r="AE62" s="95"/>
      <c r="AF62" s="96"/>
      <c r="AG62" s="237"/>
      <c r="AH62" s="174"/>
      <c r="AI62" s="237"/>
      <c r="AJ62" s="174"/>
      <c r="AK62" s="237"/>
      <c r="AL62" s="174"/>
      <c r="AM62" s="174"/>
      <c r="AN62" s="174"/>
      <c r="AO62" s="237"/>
      <c r="AP62" s="174"/>
      <c r="AQ62" s="113"/>
      <c r="AR62" s="78"/>
      <c r="AS62" s="103"/>
      <c r="AT62" s="108"/>
      <c r="AU62" s="108"/>
      <c r="AV62" s="105"/>
    </row>
    <row r="63" spans="1:48" ht="106.5" customHeight="1" x14ac:dyDescent="0.25">
      <c r="A63" s="91" t="str">
        <f>MID(E63,FIND("(Q",E63)+1,8)</f>
        <v>Q10a.2.1</v>
      </c>
      <c r="B63" s="91" t="s">
        <v>19</v>
      </c>
      <c r="C63" s="91" t="s">
        <v>109</v>
      </c>
      <c r="D63" s="17"/>
      <c r="E63" s="323" t="s">
        <v>226</v>
      </c>
      <c r="F63" s="323"/>
      <c r="G63" s="323"/>
      <c r="H63" s="324"/>
      <c r="I63" s="291" t="s">
        <v>434</v>
      </c>
      <c r="J63" s="63"/>
      <c r="K63" s="246"/>
      <c r="L63" s="246"/>
      <c r="M63" s="50"/>
      <c r="N63" s="127" t="s">
        <v>460</v>
      </c>
      <c r="O63" s="128" t="str">
        <f t="shared" ref="O63:O71" si="10">IF(OR(B63="NI",B63="N"),"New question introduced in 2023 - Please answer this question for the year of the previous update in Column P",IF(B63="EC","Small changes were made to the question. Take extra care when validating the response in Column N. If necessary, please change your answer in Column P",""))</f>
        <v/>
      </c>
      <c r="P63" s="276"/>
      <c r="Q63" s="149"/>
      <c r="R63" s="127"/>
      <c r="S63" s="128"/>
      <c r="T63" s="127"/>
      <c r="U63" s="148"/>
      <c r="V63" s="149" t="str">
        <f t="shared" si="0"/>
        <v>3</v>
      </c>
      <c r="W63" s="130"/>
      <c r="X63" s="107"/>
      <c r="Y63" s="96"/>
      <c r="Z63" s="96"/>
      <c r="AA63" s="106"/>
      <c r="AB63" s="285"/>
      <c r="AC63" s="286"/>
      <c r="AD63" s="131"/>
      <c r="AE63" s="144"/>
      <c r="AF63" s="132" t="str">
        <f t="shared" si="1"/>
        <v/>
      </c>
      <c r="AG63" s="133"/>
      <c r="AH63" s="134"/>
      <c r="AI63" s="133"/>
      <c r="AJ63" s="134"/>
      <c r="AK63" s="133" t="str">
        <f t="shared" si="4"/>
        <v/>
      </c>
      <c r="AL63" s="134"/>
      <c r="AM63" s="134"/>
      <c r="AN63" s="134"/>
      <c r="AO63" s="133"/>
      <c r="AP63" s="134" t="str">
        <f t="shared" si="2"/>
        <v>.</v>
      </c>
      <c r="AQ63" s="135"/>
      <c r="AR63" s="76"/>
      <c r="AS63" s="103"/>
      <c r="AT63" s="108"/>
      <c r="AU63" s="108"/>
      <c r="AV63" s="105"/>
    </row>
    <row r="64" spans="1:48" ht="23" x14ac:dyDescent="0.25">
      <c r="A64" s="91" t="str">
        <f>MID(E64,FIND("(Q",E64)+1,9)</f>
        <v>Q10a.2.1a</v>
      </c>
      <c r="B64" s="91" t="s">
        <v>145</v>
      </c>
      <c r="D64" s="17"/>
      <c r="E64" s="44" t="s">
        <v>185</v>
      </c>
      <c r="F64" s="292"/>
      <c r="G64" s="292"/>
      <c r="H64" s="293"/>
      <c r="I64" s="291" t="s">
        <v>268</v>
      </c>
      <c r="J64" s="63"/>
      <c r="K64" s="246"/>
      <c r="L64" s="246"/>
      <c r="M64" s="50"/>
      <c r="N64" s="127" t="s">
        <v>0</v>
      </c>
      <c r="O64" s="128" t="str">
        <f t="shared" si="10"/>
        <v>New question introduced in 2023 - Please answer this question for the year of the previous update in Column P</v>
      </c>
      <c r="P64" s="276"/>
      <c r="Q64" s="149"/>
      <c r="R64" s="127"/>
      <c r="S64" s="128"/>
      <c r="T64" s="127"/>
      <c r="U64" s="148"/>
      <c r="V64" s="149" t="str">
        <f t="shared" si="0"/>
        <v/>
      </c>
      <c r="W64" s="130"/>
      <c r="X64" s="107"/>
      <c r="Y64" s="96"/>
      <c r="Z64" s="96"/>
      <c r="AA64" s="106"/>
      <c r="AB64" s="285"/>
      <c r="AC64" s="286"/>
      <c r="AD64" s="131"/>
      <c r="AE64" s="144"/>
      <c r="AF64" s="132" t="str">
        <f t="shared" si="1"/>
        <v/>
      </c>
      <c r="AG64" s="133"/>
      <c r="AH64" s="134"/>
      <c r="AI64" s="133"/>
      <c r="AJ64" s="134"/>
      <c r="AK64" s="133" t="str">
        <f t="shared" si="4"/>
        <v/>
      </c>
      <c r="AL64" s="134"/>
      <c r="AM64" s="134"/>
      <c r="AN64" s="134"/>
      <c r="AO64" s="133"/>
      <c r="AP64" s="134" t="str">
        <f t="shared" si="2"/>
        <v>.</v>
      </c>
      <c r="AQ64" s="135"/>
      <c r="AR64" s="76"/>
      <c r="AS64" s="103"/>
      <c r="AT64" s="108"/>
      <c r="AU64" s="108"/>
      <c r="AV64" s="105"/>
    </row>
    <row r="65" spans="1:49" ht="45.65" customHeight="1" x14ac:dyDescent="0.25">
      <c r="A65" s="91" t="str">
        <f>MID(E65,FIND("(Q",E65)+1,8)</f>
        <v>Q10a.2.2</v>
      </c>
      <c r="B65" s="91" t="s">
        <v>19</v>
      </c>
      <c r="C65" s="91" t="s">
        <v>108</v>
      </c>
      <c r="D65" s="17"/>
      <c r="E65" s="323" t="s">
        <v>225</v>
      </c>
      <c r="F65" s="323"/>
      <c r="G65" s="323"/>
      <c r="H65" s="324"/>
      <c r="I65" s="291" t="s">
        <v>269</v>
      </c>
      <c r="J65" s="63"/>
      <c r="K65" s="246"/>
      <c r="L65" s="246"/>
      <c r="M65" s="50"/>
      <c r="N65" s="127" t="s">
        <v>461</v>
      </c>
      <c r="O65" s="128" t="str">
        <f t="shared" si="10"/>
        <v/>
      </c>
      <c r="P65" s="276"/>
      <c r="Q65" s="149"/>
      <c r="R65" s="127"/>
      <c r="S65" s="128"/>
      <c r="T65" s="127"/>
      <c r="U65" s="148"/>
      <c r="V65" s="149" t="str">
        <f t="shared" si="0"/>
        <v>0</v>
      </c>
      <c r="W65" s="130"/>
      <c r="X65" s="107"/>
      <c r="Y65" s="96"/>
      <c r="Z65" s="96"/>
      <c r="AA65" s="106"/>
      <c r="AB65" s="285"/>
      <c r="AC65" s="286"/>
      <c r="AD65" s="131"/>
      <c r="AE65" s="144"/>
      <c r="AF65" s="132" t="str">
        <f t="shared" si="1"/>
        <v/>
      </c>
      <c r="AG65" s="133"/>
      <c r="AH65" s="134"/>
      <c r="AI65" s="133"/>
      <c r="AJ65" s="134"/>
      <c r="AK65" s="133" t="str">
        <f t="shared" si="4"/>
        <v/>
      </c>
      <c r="AL65" s="134"/>
      <c r="AM65" s="134"/>
      <c r="AN65" s="134"/>
      <c r="AO65" s="133"/>
      <c r="AP65" s="134" t="str">
        <f t="shared" si="2"/>
        <v>.</v>
      </c>
      <c r="AQ65" s="135"/>
      <c r="AR65" s="76"/>
      <c r="AS65" s="103"/>
      <c r="AT65" s="108"/>
      <c r="AU65" s="108"/>
      <c r="AV65" s="105"/>
    </row>
    <row r="66" spans="1:49" ht="88.5" customHeight="1" x14ac:dyDescent="0.25">
      <c r="A66" s="91" t="str">
        <f>MID(E66,FIND("(Q",E66)+1,9)</f>
        <v>Q10a.2.2a</v>
      </c>
      <c r="B66" s="91" t="s">
        <v>145</v>
      </c>
      <c r="D66" s="17"/>
      <c r="E66" s="329" t="s">
        <v>186</v>
      </c>
      <c r="F66" s="329"/>
      <c r="G66" s="329"/>
      <c r="H66" s="330"/>
      <c r="I66" s="291"/>
      <c r="J66" s="63"/>
      <c r="K66" s="246"/>
      <c r="L66" s="246"/>
      <c r="M66" s="50"/>
      <c r="N66" s="127" t="s">
        <v>0</v>
      </c>
      <c r="O66" s="128" t="s">
        <v>332</v>
      </c>
      <c r="P66" s="276"/>
      <c r="Q66" s="149"/>
      <c r="R66" s="127"/>
      <c r="S66" s="128"/>
      <c r="T66" s="127"/>
      <c r="U66" s="148"/>
      <c r="V66" s="149" t="str">
        <f t="shared" si="0"/>
        <v/>
      </c>
      <c r="W66" s="130"/>
      <c r="X66" s="107"/>
      <c r="Y66" s="96"/>
      <c r="Z66" s="96"/>
      <c r="AA66" s="106"/>
      <c r="AB66" s="285"/>
      <c r="AC66" s="286"/>
      <c r="AD66" s="131"/>
      <c r="AE66" s="144"/>
      <c r="AF66" s="132" t="str">
        <f t="shared" si="1"/>
        <v/>
      </c>
      <c r="AG66" s="133"/>
      <c r="AH66" s="134"/>
      <c r="AI66" s="133"/>
      <c r="AJ66" s="134"/>
      <c r="AK66" s="133" t="str">
        <f t="shared" si="4"/>
        <v/>
      </c>
      <c r="AL66" s="134"/>
      <c r="AM66" s="134"/>
      <c r="AN66" s="134"/>
      <c r="AO66" s="133"/>
      <c r="AP66" s="134" t="str">
        <f t="shared" si="2"/>
        <v>.</v>
      </c>
      <c r="AQ66" s="135"/>
      <c r="AR66" s="76"/>
      <c r="AS66" s="103"/>
      <c r="AT66" s="108"/>
      <c r="AU66" s="108"/>
      <c r="AV66" s="105"/>
    </row>
    <row r="67" spans="1:49" ht="88.5" customHeight="1" x14ac:dyDescent="0.25">
      <c r="A67" s="91" t="str">
        <f>MID(E67,FIND("(Q",E67)+1,8)</f>
        <v>Q10a.2.3</v>
      </c>
      <c r="B67" s="91" t="s">
        <v>21</v>
      </c>
      <c r="C67" s="91" t="s">
        <v>143</v>
      </c>
      <c r="D67" s="17"/>
      <c r="E67" s="323" t="s">
        <v>187</v>
      </c>
      <c r="F67" s="323"/>
      <c r="G67" s="323"/>
      <c r="H67" s="324"/>
      <c r="I67" s="336" t="s">
        <v>317</v>
      </c>
      <c r="J67" s="63"/>
      <c r="K67" s="246"/>
      <c r="L67" s="246"/>
      <c r="M67" s="50"/>
      <c r="N67" s="241" t="s">
        <v>293</v>
      </c>
      <c r="O67" s="215" t="s">
        <v>330</v>
      </c>
      <c r="P67" s="127"/>
      <c r="Q67" s="128"/>
      <c r="R67" s="127"/>
      <c r="S67" s="128"/>
      <c r="T67" s="127"/>
      <c r="U67" s="129"/>
      <c r="V67" s="128" t="str">
        <f t="shared" si="0"/>
        <v>yes, for most procedures</v>
      </c>
      <c r="W67" s="130"/>
      <c r="X67" s="107"/>
      <c r="Y67" s="96"/>
      <c r="Z67" s="96"/>
      <c r="AA67" s="106"/>
      <c r="AB67" s="285"/>
      <c r="AC67" s="286"/>
      <c r="AD67" s="131"/>
      <c r="AE67" s="144"/>
      <c r="AF67" s="132" t="str">
        <f t="shared" si="1"/>
        <v/>
      </c>
      <c r="AG67" s="133"/>
      <c r="AH67" s="134"/>
      <c r="AI67" s="133"/>
      <c r="AJ67" s="134"/>
      <c r="AK67" s="133" t="str">
        <f t="shared" si="4"/>
        <v/>
      </c>
      <c r="AL67" s="134"/>
      <c r="AM67" s="134"/>
      <c r="AN67" s="134"/>
      <c r="AO67" s="133"/>
      <c r="AP67" s="134" t="str">
        <f t="shared" si="2"/>
        <v>.</v>
      </c>
      <c r="AQ67" s="135"/>
      <c r="AR67" s="76"/>
      <c r="AS67" s="103"/>
      <c r="AT67" s="108"/>
      <c r="AU67" s="108"/>
      <c r="AV67" s="105"/>
    </row>
    <row r="68" spans="1:49" ht="88.5" customHeight="1" x14ac:dyDescent="0.25">
      <c r="A68" s="91" t="str">
        <f>MID(E68,FIND("(Q",E68)+1,9)</f>
        <v>Q10a.2.3a</v>
      </c>
      <c r="B68" s="91" t="s">
        <v>145</v>
      </c>
      <c r="D68" s="17"/>
      <c r="E68" s="44" t="s">
        <v>188</v>
      </c>
      <c r="F68" s="292"/>
      <c r="G68" s="292"/>
      <c r="H68" s="293"/>
      <c r="I68" s="336"/>
      <c r="J68" s="63"/>
      <c r="K68" s="246"/>
      <c r="L68" s="246"/>
      <c r="M68" s="50"/>
      <c r="N68" s="127" t="s">
        <v>0</v>
      </c>
      <c r="O68" s="128"/>
      <c r="P68" s="276"/>
      <c r="Q68" s="149"/>
      <c r="R68" s="127"/>
      <c r="S68" s="128"/>
      <c r="T68" s="127"/>
      <c r="U68" s="148"/>
      <c r="V68" s="149" t="str">
        <f t="shared" si="0"/>
        <v/>
      </c>
      <c r="W68" s="130"/>
      <c r="X68" s="107"/>
      <c r="Y68" s="96"/>
      <c r="Z68" s="96"/>
      <c r="AA68" s="106"/>
      <c r="AB68" s="285"/>
      <c r="AC68" s="286"/>
      <c r="AD68" s="131"/>
      <c r="AE68" s="144"/>
      <c r="AF68" s="132" t="str">
        <f t="shared" si="1"/>
        <v/>
      </c>
      <c r="AG68" s="133"/>
      <c r="AH68" s="134"/>
      <c r="AI68" s="133"/>
      <c r="AJ68" s="134"/>
      <c r="AK68" s="133" t="str">
        <f t="shared" si="4"/>
        <v/>
      </c>
      <c r="AL68" s="134"/>
      <c r="AM68" s="134"/>
      <c r="AN68" s="134"/>
      <c r="AO68" s="133"/>
      <c r="AP68" s="134" t="str">
        <f t="shared" si="2"/>
        <v>.</v>
      </c>
      <c r="AQ68" s="135"/>
      <c r="AR68" s="76"/>
      <c r="AS68" s="103"/>
      <c r="AT68" s="108"/>
      <c r="AU68" s="108"/>
      <c r="AV68" s="105"/>
    </row>
    <row r="69" spans="1:49" ht="105.75" customHeight="1" x14ac:dyDescent="0.25">
      <c r="A69" s="91" t="str">
        <f>MID(E69,FIND("(Q",E69)+1,8)</f>
        <v>Q10a.2.4</v>
      </c>
      <c r="B69" s="91" t="s">
        <v>20</v>
      </c>
      <c r="D69" s="17"/>
      <c r="E69" s="323" t="s">
        <v>189</v>
      </c>
      <c r="F69" s="323"/>
      <c r="G69" s="323"/>
      <c r="H69" s="324"/>
      <c r="I69" s="336" t="s">
        <v>348</v>
      </c>
      <c r="J69" s="63"/>
      <c r="K69" s="246"/>
      <c r="L69" s="246"/>
      <c r="M69" s="50"/>
      <c r="N69" s="127" t="s">
        <v>0</v>
      </c>
      <c r="O69" s="128" t="str">
        <f t="shared" si="10"/>
        <v>New question introduced in 2023 - Please answer this question for the year of the previous update in Column P</v>
      </c>
      <c r="P69" s="276"/>
      <c r="Q69" s="149"/>
      <c r="R69" s="127"/>
      <c r="S69" s="128"/>
      <c r="T69" s="127"/>
      <c r="U69" s="148"/>
      <c r="V69" s="149" t="str">
        <f t="shared" si="0"/>
        <v/>
      </c>
      <c r="W69" s="130"/>
      <c r="X69" s="107"/>
      <c r="Y69" s="96"/>
      <c r="Z69" s="96"/>
      <c r="AA69" s="106"/>
      <c r="AB69" s="285"/>
      <c r="AC69" s="286"/>
      <c r="AD69" s="131"/>
      <c r="AE69" s="144"/>
      <c r="AF69" s="132" t="str">
        <f t="shared" si="1"/>
        <v/>
      </c>
      <c r="AG69" s="133"/>
      <c r="AH69" s="134"/>
      <c r="AI69" s="133"/>
      <c r="AJ69" s="134"/>
      <c r="AK69" s="133" t="str">
        <f t="shared" si="4"/>
        <v/>
      </c>
      <c r="AL69" s="134"/>
      <c r="AM69" s="134"/>
      <c r="AN69" s="134"/>
      <c r="AO69" s="133"/>
      <c r="AP69" s="134" t="str">
        <f t="shared" si="2"/>
        <v>.</v>
      </c>
      <c r="AQ69" s="135"/>
      <c r="AR69" s="76"/>
      <c r="AS69" s="103"/>
      <c r="AT69" s="108"/>
      <c r="AU69" s="108"/>
      <c r="AV69" s="105"/>
    </row>
    <row r="70" spans="1:49" ht="105.75" customHeight="1" x14ac:dyDescent="0.25">
      <c r="A70" s="91" t="str">
        <f>MID(E70,FIND("(Q",E70)+1,9)</f>
        <v>Q10a.2.4a</v>
      </c>
      <c r="B70" s="91" t="s">
        <v>145</v>
      </c>
      <c r="D70" s="17"/>
      <c r="E70" s="329" t="s">
        <v>190</v>
      </c>
      <c r="F70" s="329"/>
      <c r="G70" s="329"/>
      <c r="H70" s="330"/>
      <c r="I70" s="336"/>
      <c r="J70" s="63"/>
      <c r="K70" s="246"/>
      <c r="L70" s="246"/>
      <c r="M70" s="50"/>
      <c r="N70" s="127" t="s">
        <v>0</v>
      </c>
      <c r="O70" s="128" t="s">
        <v>332</v>
      </c>
      <c r="P70" s="276"/>
      <c r="Q70" s="149"/>
      <c r="R70" s="127"/>
      <c r="S70" s="128"/>
      <c r="T70" s="127"/>
      <c r="U70" s="148"/>
      <c r="V70" s="149" t="str">
        <f t="shared" si="0"/>
        <v/>
      </c>
      <c r="W70" s="130"/>
      <c r="X70" s="107"/>
      <c r="Y70" s="96"/>
      <c r="Z70" s="96"/>
      <c r="AA70" s="106"/>
      <c r="AB70" s="285"/>
      <c r="AC70" s="286"/>
      <c r="AD70" s="131"/>
      <c r="AE70" s="144"/>
      <c r="AF70" s="132" t="str">
        <f t="shared" si="1"/>
        <v/>
      </c>
      <c r="AG70" s="133"/>
      <c r="AH70" s="134"/>
      <c r="AI70" s="133"/>
      <c r="AJ70" s="134"/>
      <c r="AK70" s="133" t="str">
        <f t="shared" si="4"/>
        <v/>
      </c>
      <c r="AL70" s="134"/>
      <c r="AM70" s="134"/>
      <c r="AN70" s="134"/>
      <c r="AO70" s="133"/>
      <c r="AP70" s="134" t="str">
        <f t="shared" si="2"/>
        <v>.</v>
      </c>
      <c r="AQ70" s="135"/>
      <c r="AR70" s="76"/>
      <c r="AS70" s="103"/>
      <c r="AT70" s="108"/>
      <c r="AU70" s="108"/>
      <c r="AV70" s="105"/>
    </row>
    <row r="71" spans="1:49" ht="88.5" customHeight="1" thickBot="1" x14ac:dyDescent="0.3">
      <c r="A71" s="91" t="str">
        <f>MID(E71,FIND("(Q",E71)+1,8)</f>
        <v>Q10a.2.5</v>
      </c>
      <c r="B71" s="91" t="s">
        <v>20</v>
      </c>
      <c r="D71" s="20"/>
      <c r="E71" s="338" t="s">
        <v>191</v>
      </c>
      <c r="F71" s="338"/>
      <c r="G71" s="338"/>
      <c r="H71" s="339"/>
      <c r="I71" s="193" t="s">
        <v>184</v>
      </c>
      <c r="J71" s="53"/>
      <c r="K71" s="247"/>
      <c r="L71" s="247"/>
      <c r="M71" s="54"/>
      <c r="N71" s="183" t="s">
        <v>0</v>
      </c>
      <c r="O71" s="184" t="str">
        <f t="shared" si="10"/>
        <v>New question introduced in 2023 - Please answer this question for the year of the previous update in Column P</v>
      </c>
      <c r="P71" s="277"/>
      <c r="Q71" s="156"/>
      <c r="R71" s="183"/>
      <c r="S71" s="184"/>
      <c r="T71" s="183"/>
      <c r="U71" s="155"/>
      <c r="V71" s="156" t="str">
        <f t="shared" si="0"/>
        <v/>
      </c>
      <c r="W71" s="216"/>
      <c r="X71" s="217"/>
      <c r="Y71" s="262"/>
      <c r="Z71" s="262"/>
      <c r="AA71" s="218"/>
      <c r="AB71" s="288"/>
      <c r="AC71" s="289"/>
      <c r="AD71" s="187"/>
      <c r="AE71" s="158"/>
      <c r="AF71" s="157" t="str">
        <f t="shared" si="1"/>
        <v/>
      </c>
      <c r="AG71" s="242"/>
      <c r="AH71" s="188"/>
      <c r="AI71" s="189"/>
      <c r="AJ71" s="188"/>
      <c r="AK71" s="189" t="str">
        <f t="shared" si="4"/>
        <v/>
      </c>
      <c r="AL71" s="188"/>
      <c r="AM71" s="188"/>
      <c r="AN71" s="188"/>
      <c r="AO71" s="189"/>
      <c r="AP71" s="188" t="str">
        <f t="shared" si="2"/>
        <v>.</v>
      </c>
      <c r="AQ71" s="239"/>
      <c r="AR71" s="76"/>
      <c r="AS71" s="162"/>
      <c r="AT71" s="163"/>
      <c r="AU71" s="163"/>
      <c r="AV71" s="164"/>
    </row>
    <row r="72" spans="1:49" x14ac:dyDescent="0.25">
      <c r="AB72" s="221"/>
      <c r="AC72" s="221"/>
      <c r="AR72" s="79"/>
      <c r="AS72" s="165"/>
      <c r="AT72" s="165"/>
      <c r="AU72" s="165"/>
      <c r="AV72" s="165"/>
      <c r="AW72" s="79"/>
    </row>
    <row r="73" spans="1:49" s="43" customFormat="1" x14ac:dyDescent="0.25">
      <c r="B73" s="43">
        <f>COUNTIF(B10:B71,"E")+ COUNTIF(B10:B71,"EC")+ COUNTIF(B10:B71,"N")+ COUNTIF(B10:B71,"ETS")</f>
        <v>45</v>
      </c>
      <c r="I73" s="9"/>
      <c r="J73" s="9"/>
      <c r="K73" s="9"/>
      <c r="L73" s="9"/>
      <c r="M73" s="9"/>
      <c r="N73" s="278"/>
      <c r="O73" s="278"/>
      <c r="P73" s="278"/>
      <c r="Q73" s="9"/>
      <c r="R73" s="9"/>
      <c r="S73" s="9"/>
      <c r="T73" s="9"/>
      <c r="U73" s="9"/>
      <c r="V73" s="278"/>
      <c r="W73" s="278"/>
      <c r="X73" s="278"/>
      <c r="Y73" s="278"/>
      <c r="Z73" s="278"/>
      <c r="AA73" s="278"/>
      <c r="AB73" s="290"/>
      <c r="AC73" s="290"/>
      <c r="AD73" s="278"/>
      <c r="AE73" s="278"/>
      <c r="AF73" s="278"/>
      <c r="AG73" s="278"/>
      <c r="AH73" s="279"/>
      <c r="AS73" s="43">
        <f>COUNTIF(AS10:AS71,"x")</f>
        <v>0</v>
      </c>
      <c r="AT73" s="43">
        <f>AS73/B73</f>
        <v>0</v>
      </c>
    </row>
    <row r="74" spans="1:49" x14ac:dyDescent="0.25">
      <c r="AB74" s="221"/>
      <c r="AC74" s="221"/>
    </row>
    <row r="75" spans="1:49" x14ac:dyDescent="0.25">
      <c r="AB75" s="221"/>
      <c r="AC75" s="221"/>
    </row>
    <row r="76" spans="1:49" x14ac:dyDescent="0.25">
      <c r="AB76" s="221"/>
      <c r="AC76" s="221"/>
    </row>
    <row r="77" spans="1:49" x14ac:dyDescent="0.25">
      <c r="AB77" s="221"/>
      <c r="AC77" s="221"/>
    </row>
    <row r="78" spans="1:49" x14ac:dyDescent="0.25">
      <c r="AB78" s="221"/>
      <c r="AC78" s="221"/>
    </row>
    <row r="79" spans="1:49" x14ac:dyDescent="0.25">
      <c r="AB79" s="221"/>
      <c r="AC79" s="221"/>
    </row>
    <row r="80" spans="1:49" x14ac:dyDescent="0.25">
      <c r="AB80" s="221"/>
      <c r="AC80" s="221"/>
    </row>
    <row r="81" spans="28:48" x14ac:dyDescent="0.25">
      <c r="AB81" s="221"/>
      <c r="AC81" s="221"/>
    </row>
    <row r="82" spans="28:48" x14ac:dyDescent="0.25">
      <c r="AB82" s="221"/>
      <c r="AC82" s="221"/>
    </row>
    <row r="83" spans="28:48" x14ac:dyDescent="0.25">
      <c r="AB83" s="221"/>
      <c r="AC83" s="221"/>
    </row>
    <row r="84" spans="28:48" x14ac:dyDescent="0.25">
      <c r="AB84" s="221"/>
      <c r="AC84" s="221"/>
    </row>
    <row r="85" spans="28:48" x14ac:dyDescent="0.25">
      <c r="AB85" s="221"/>
      <c r="AC85" s="221"/>
    </row>
    <row r="86" spans="28:48" x14ac:dyDescent="0.25">
      <c r="AB86" s="221"/>
      <c r="AC86" s="221"/>
    </row>
    <row r="87" spans="28:48" x14ac:dyDescent="0.25">
      <c r="AB87" s="221"/>
      <c r="AC87" s="221"/>
    </row>
    <row r="88" spans="28:48" x14ac:dyDescent="0.25">
      <c r="AB88" s="221"/>
      <c r="AC88" s="221"/>
    </row>
    <row r="89" spans="28:48" x14ac:dyDescent="0.25">
      <c r="AB89" s="221"/>
      <c r="AC89" s="221"/>
    </row>
    <row r="90" spans="28:48" x14ac:dyDescent="0.25">
      <c r="AB90" s="221"/>
      <c r="AC90" s="221"/>
      <c r="AS90" s="32"/>
      <c r="AT90" s="32"/>
      <c r="AU90" s="32"/>
      <c r="AV90" s="32"/>
    </row>
    <row r="91" spans="28:48" x14ac:dyDescent="0.25">
      <c r="AB91" s="221"/>
      <c r="AC91" s="221"/>
      <c r="AS91" s="32"/>
      <c r="AT91" s="32"/>
      <c r="AU91" s="32"/>
      <c r="AV91" s="32"/>
    </row>
    <row r="92" spans="28:48" x14ac:dyDescent="0.25">
      <c r="AB92" s="221"/>
      <c r="AC92" s="221"/>
      <c r="AS92" s="32"/>
      <c r="AT92" s="32"/>
      <c r="AU92" s="32"/>
      <c r="AV92" s="32"/>
    </row>
    <row r="93" spans="28:48" x14ac:dyDescent="0.25">
      <c r="AB93" s="221"/>
      <c r="AC93" s="221"/>
      <c r="AS93" s="32"/>
      <c r="AT93" s="32"/>
      <c r="AU93" s="32"/>
      <c r="AV93" s="32"/>
    </row>
    <row r="94" spans="28:48" x14ac:dyDescent="0.25">
      <c r="AB94" s="221"/>
      <c r="AC94" s="221"/>
      <c r="AS94" s="32"/>
      <c r="AT94" s="32"/>
      <c r="AU94" s="32"/>
      <c r="AV94" s="32"/>
    </row>
    <row r="95" spans="28:48" x14ac:dyDescent="0.25">
      <c r="AB95" s="221"/>
      <c r="AC95" s="221"/>
      <c r="AS95" s="32"/>
      <c r="AT95" s="32"/>
      <c r="AU95" s="32"/>
      <c r="AV95" s="32"/>
    </row>
    <row r="96" spans="28:48" x14ac:dyDescent="0.25">
      <c r="AB96" s="221"/>
      <c r="AC96" s="221"/>
      <c r="AS96" s="32"/>
      <c r="AT96" s="32"/>
      <c r="AU96" s="32"/>
      <c r="AV96" s="32"/>
    </row>
    <row r="97" spans="28:48" x14ac:dyDescent="0.25">
      <c r="AB97" s="221"/>
      <c r="AC97" s="221"/>
      <c r="AS97" s="32"/>
      <c r="AT97" s="32"/>
      <c r="AU97" s="32"/>
      <c r="AV97" s="32"/>
    </row>
    <row r="98" spans="28:48" x14ac:dyDescent="0.25">
      <c r="AB98" s="221"/>
      <c r="AC98" s="221"/>
      <c r="AS98" s="32"/>
      <c r="AT98" s="32"/>
      <c r="AU98" s="32"/>
      <c r="AV98" s="32"/>
    </row>
    <row r="99" spans="28:48" x14ac:dyDescent="0.25">
      <c r="AB99" s="221"/>
      <c r="AC99" s="221"/>
      <c r="AS99" s="32"/>
      <c r="AT99" s="32"/>
      <c r="AU99" s="32"/>
      <c r="AV99" s="32"/>
    </row>
    <row r="100" spans="28:48" x14ac:dyDescent="0.25">
      <c r="AB100" s="221"/>
      <c r="AC100" s="221"/>
      <c r="AS100" s="32"/>
      <c r="AT100" s="32"/>
      <c r="AU100" s="32"/>
      <c r="AV100" s="32"/>
    </row>
    <row r="101" spans="28:48" x14ac:dyDescent="0.25">
      <c r="AB101" s="221"/>
      <c r="AC101" s="221"/>
      <c r="AS101" s="32"/>
      <c r="AT101" s="32"/>
      <c r="AU101" s="32"/>
      <c r="AV101" s="32"/>
    </row>
    <row r="102" spans="28:48" x14ac:dyDescent="0.25">
      <c r="AB102" s="221"/>
      <c r="AC102" s="221"/>
      <c r="AS102" s="32"/>
      <c r="AT102" s="32"/>
      <c r="AU102" s="32"/>
      <c r="AV102" s="32"/>
    </row>
    <row r="103" spans="28:48" x14ac:dyDescent="0.25">
      <c r="AB103" s="221"/>
      <c r="AC103" s="221"/>
      <c r="AS103" s="32"/>
      <c r="AT103" s="32"/>
      <c r="AU103" s="32"/>
      <c r="AV103" s="32"/>
    </row>
    <row r="104" spans="28:48" x14ac:dyDescent="0.25">
      <c r="AB104" s="221"/>
      <c r="AC104" s="221"/>
      <c r="AS104" s="32"/>
      <c r="AT104" s="32"/>
      <c r="AU104" s="32"/>
      <c r="AV104" s="32"/>
    </row>
    <row r="105" spans="28:48" x14ac:dyDescent="0.25">
      <c r="AB105" s="221"/>
      <c r="AC105" s="221"/>
      <c r="AS105" s="32"/>
      <c r="AT105" s="32"/>
      <c r="AU105" s="32"/>
      <c r="AV105" s="32"/>
    </row>
    <row r="106" spans="28:48" x14ac:dyDescent="0.25">
      <c r="AB106" s="221"/>
      <c r="AC106" s="221"/>
      <c r="AS106" s="32"/>
      <c r="AT106" s="32"/>
      <c r="AU106" s="32"/>
      <c r="AV106" s="32"/>
    </row>
    <row r="107" spans="28:48" x14ac:dyDescent="0.25">
      <c r="AB107" s="221"/>
      <c r="AC107" s="221"/>
      <c r="AS107" s="32"/>
      <c r="AT107" s="32"/>
      <c r="AU107" s="32"/>
      <c r="AV107" s="32"/>
    </row>
    <row r="108" spans="28:48" x14ac:dyDescent="0.25">
      <c r="AB108" s="221"/>
      <c r="AC108" s="221"/>
      <c r="AS108" s="32"/>
      <c r="AT108" s="32"/>
      <c r="AU108" s="32"/>
      <c r="AV108" s="32"/>
    </row>
    <row r="109" spans="28:48" x14ac:dyDescent="0.25">
      <c r="AB109" s="221"/>
      <c r="AC109" s="221"/>
      <c r="AS109" s="32"/>
      <c r="AT109" s="32"/>
      <c r="AU109" s="32"/>
      <c r="AV109" s="32"/>
    </row>
    <row r="110" spans="28:48" x14ac:dyDescent="0.25">
      <c r="AB110" s="221"/>
      <c r="AC110" s="221"/>
      <c r="AS110" s="32"/>
      <c r="AT110" s="32"/>
      <c r="AU110" s="32"/>
      <c r="AV110" s="32"/>
    </row>
    <row r="111" spans="28:48" x14ac:dyDescent="0.25">
      <c r="AB111" s="221"/>
      <c r="AC111" s="221"/>
      <c r="AS111" s="32"/>
      <c r="AT111" s="32"/>
      <c r="AU111" s="32"/>
      <c r="AV111" s="32"/>
    </row>
    <row r="112" spans="28:48" x14ac:dyDescent="0.25">
      <c r="AB112" s="221"/>
      <c r="AC112" s="221"/>
      <c r="AS112" s="32"/>
      <c r="AT112" s="32"/>
      <c r="AU112" s="32"/>
      <c r="AV112" s="32"/>
    </row>
    <row r="113" spans="28:48" x14ac:dyDescent="0.25">
      <c r="AB113" s="221"/>
      <c r="AC113" s="221"/>
      <c r="AS113" s="32"/>
      <c r="AT113" s="32"/>
      <c r="AU113" s="32"/>
      <c r="AV113" s="32"/>
    </row>
    <row r="114" spans="28:48" x14ac:dyDescent="0.25">
      <c r="AB114" s="221"/>
      <c r="AC114" s="221"/>
      <c r="AS114" s="32"/>
      <c r="AT114" s="32"/>
      <c r="AU114" s="32"/>
      <c r="AV114" s="32"/>
    </row>
    <row r="115" spans="28:48" x14ac:dyDescent="0.25">
      <c r="AB115" s="221"/>
      <c r="AC115" s="221"/>
      <c r="AS115" s="32"/>
      <c r="AT115" s="32"/>
      <c r="AU115" s="32"/>
      <c r="AV115" s="32"/>
    </row>
    <row r="116" spans="28:48" x14ac:dyDescent="0.25">
      <c r="AB116" s="221"/>
      <c r="AC116" s="221"/>
      <c r="AS116" s="32"/>
      <c r="AT116" s="32"/>
      <c r="AU116" s="32"/>
      <c r="AV116" s="32"/>
    </row>
    <row r="117" spans="28:48" x14ac:dyDescent="0.25">
      <c r="AB117" s="221"/>
      <c r="AC117" s="221"/>
      <c r="AS117" s="32"/>
      <c r="AT117" s="32"/>
      <c r="AU117" s="32"/>
      <c r="AV117" s="32"/>
    </row>
    <row r="118" spans="28:48" x14ac:dyDescent="0.25">
      <c r="AB118" s="221"/>
      <c r="AC118" s="221"/>
      <c r="AS118" s="32"/>
      <c r="AT118" s="32"/>
      <c r="AU118" s="32"/>
      <c r="AV118" s="32"/>
    </row>
    <row r="119" spans="28:48" x14ac:dyDescent="0.25">
      <c r="AB119" s="221"/>
      <c r="AC119" s="221"/>
      <c r="AS119" s="32"/>
      <c r="AT119" s="32"/>
      <c r="AU119" s="32"/>
      <c r="AV119" s="32"/>
    </row>
    <row r="120" spans="28:48" x14ac:dyDescent="0.25">
      <c r="AB120" s="221"/>
      <c r="AC120" s="221"/>
      <c r="AS120" s="32"/>
      <c r="AT120" s="32"/>
      <c r="AU120" s="32"/>
      <c r="AV120" s="32"/>
    </row>
    <row r="121" spans="28:48" x14ac:dyDescent="0.25">
      <c r="AB121" s="221"/>
      <c r="AC121" s="221"/>
      <c r="AS121" s="32"/>
      <c r="AT121" s="32"/>
      <c r="AU121" s="32"/>
      <c r="AV121" s="32"/>
    </row>
    <row r="122" spans="28:48" x14ac:dyDescent="0.25">
      <c r="AB122" s="221"/>
      <c r="AC122" s="221"/>
      <c r="AS122" s="32"/>
      <c r="AT122" s="32"/>
      <c r="AU122" s="32"/>
      <c r="AV122" s="32"/>
    </row>
    <row r="123" spans="28:48" x14ac:dyDescent="0.25">
      <c r="AB123" s="221"/>
      <c r="AC123" s="221"/>
      <c r="AS123" s="32"/>
      <c r="AT123" s="32"/>
      <c r="AU123" s="32"/>
      <c r="AV123" s="32"/>
    </row>
    <row r="124" spans="28:48" x14ac:dyDescent="0.25">
      <c r="AB124" s="221"/>
      <c r="AC124" s="221"/>
      <c r="AS124" s="32"/>
      <c r="AT124" s="32"/>
      <c r="AU124" s="32"/>
      <c r="AV124" s="32"/>
    </row>
    <row r="125" spans="28:48" x14ac:dyDescent="0.25">
      <c r="AB125" s="221"/>
      <c r="AC125" s="221"/>
      <c r="AS125" s="32"/>
      <c r="AT125" s="32"/>
      <c r="AU125" s="32"/>
      <c r="AV125" s="32"/>
    </row>
    <row r="126" spans="28:48" x14ac:dyDescent="0.25">
      <c r="AB126" s="221"/>
      <c r="AC126" s="221"/>
      <c r="AS126" s="32"/>
      <c r="AT126" s="32"/>
      <c r="AU126" s="32"/>
      <c r="AV126" s="32"/>
    </row>
    <row r="127" spans="28:48" x14ac:dyDescent="0.25">
      <c r="AB127" s="221"/>
      <c r="AC127" s="221"/>
      <c r="AS127" s="32"/>
      <c r="AT127" s="32"/>
      <c r="AU127" s="32"/>
      <c r="AV127" s="32"/>
    </row>
    <row r="128" spans="28:48" x14ac:dyDescent="0.25">
      <c r="AB128" s="221"/>
      <c r="AC128" s="221"/>
      <c r="AS128" s="32"/>
      <c r="AT128" s="32"/>
      <c r="AU128" s="32"/>
      <c r="AV128" s="32"/>
    </row>
    <row r="129" spans="28:48" x14ac:dyDescent="0.25">
      <c r="AB129" s="221"/>
      <c r="AC129" s="221"/>
      <c r="AS129" s="32"/>
      <c r="AT129" s="32"/>
      <c r="AU129" s="32"/>
      <c r="AV129" s="32"/>
    </row>
    <row r="130" spans="28:48" x14ac:dyDescent="0.25">
      <c r="AB130" s="221"/>
      <c r="AC130" s="221"/>
      <c r="AS130" s="32"/>
      <c r="AT130" s="32"/>
      <c r="AU130" s="32"/>
      <c r="AV130" s="32"/>
    </row>
    <row r="131" spans="28:48" x14ac:dyDescent="0.25">
      <c r="AB131" s="221"/>
      <c r="AC131" s="221"/>
      <c r="AS131" s="32"/>
      <c r="AT131" s="32"/>
      <c r="AU131" s="32"/>
      <c r="AV131" s="32"/>
    </row>
    <row r="132" spans="28:48" x14ac:dyDescent="0.25">
      <c r="AB132" s="221"/>
      <c r="AC132" s="221"/>
      <c r="AS132" s="32"/>
      <c r="AT132" s="32"/>
      <c r="AU132" s="32"/>
      <c r="AV132" s="32"/>
    </row>
    <row r="133" spans="28:48" x14ac:dyDescent="0.25">
      <c r="AB133" s="221"/>
      <c r="AC133" s="221"/>
      <c r="AS133" s="32"/>
      <c r="AT133" s="32"/>
      <c r="AU133" s="32"/>
      <c r="AV133" s="32"/>
    </row>
    <row r="134" spans="28:48" x14ac:dyDescent="0.25">
      <c r="AB134" s="221"/>
      <c r="AC134" s="221"/>
      <c r="AS134" s="32"/>
      <c r="AT134" s="32"/>
      <c r="AU134" s="32"/>
      <c r="AV134" s="32"/>
    </row>
    <row r="135" spans="28:48" x14ac:dyDescent="0.25">
      <c r="AB135" s="221"/>
      <c r="AC135" s="221"/>
      <c r="AS135" s="32"/>
      <c r="AT135" s="32"/>
      <c r="AU135" s="32"/>
      <c r="AV135" s="32"/>
    </row>
    <row r="136" spans="28:48" x14ac:dyDescent="0.25">
      <c r="AB136" s="221"/>
      <c r="AC136" s="221"/>
      <c r="AS136" s="32"/>
      <c r="AT136" s="32"/>
      <c r="AU136" s="32"/>
      <c r="AV136" s="32"/>
    </row>
    <row r="137" spans="28:48" x14ac:dyDescent="0.25">
      <c r="AB137" s="221"/>
      <c r="AC137" s="221"/>
      <c r="AS137" s="32"/>
      <c r="AT137" s="32"/>
      <c r="AU137" s="32"/>
      <c r="AV137" s="32"/>
    </row>
    <row r="138" spans="28:48" x14ac:dyDescent="0.25">
      <c r="AB138" s="221"/>
      <c r="AC138" s="221"/>
      <c r="AS138" s="32"/>
      <c r="AT138" s="32"/>
      <c r="AU138" s="32"/>
      <c r="AV138" s="32"/>
    </row>
    <row r="139" spans="28:48" x14ac:dyDescent="0.25">
      <c r="AB139" s="221"/>
      <c r="AC139" s="221"/>
      <c r="AS139" s="32"/>
      <c r="AT139" s="32"/>
      <c r="AU139" s="32"/>
      <c r="AV139" s="32"/>
    </row>
    <row r="140" spans="28:48" x14ac:dyDescent="0.25">
      <c r="AB140" s="221"/>
      <c r="AC140" s="221"/>
      <c r="AS140" s="32"/>
      <c r="AT140" s="32"/>
      <c r="AU140" s="32"/>
      <c r="AV140" s="32"/>
    </row>
    <row r="141" spans="28:48" x14ac:dyDescent="0.25">
      <c r="AB141" s="221"/>
      <c r="AC141" s="221"/>
      <c r="AS141" s="32"/>
      <c r="AT141" s="32"/>
      <c r="AU141" s="32"/>
      <c r="AV141" s="32"/>
    </row>
    <row r="142" spans="28:48" x14ac:dyDescent="0.25">
      <c r="AB142" s="221"/>
      <c r="AC142" s="221"/>
      <c r="AS142" s="32"/>
      <c r="AT142" s="32"/>
      <c r="AU142" s="32"/>
      <c r="AV142" s="32"/>
    </row>
    <row r="143" spans="28:48" x14ac:dyDescent="0.25">
      <c r="AB143" s="221"/>
      <c r="AC143" s="221"/>
      <c r="AS143" s="32"/>
      <c r="AT143" s="32"/>
      <c r="AU143" s="32"/>
      <c r="AV143" s="32"/>
    </row>
    <row r="144" spans="28:48" x14ac:dyDescent="0.25">
      <c r="AB144" s="221"/>
      <c r="AC144" s="221"/>
      <c r="AS144" s="32"/>
      <c r="AT144" s="32"/>
      <c r="AU144" s="32"/>
      <c r="AV144" s="32"/>
    </row>
    <row r="145" spans="28:48" x14ac:dyDescent="0.25">
      <c r="AB145" s="221"/>
      <c r="AC145" s="221"/>
      <c r="AS145" s="32"/>
      <c r="AT145" s="32"/>
      <c r="AU145" s="32"/>
      <c r="AV145" s="32"/>
    </row>
    <row r="146" spans="28:48" x14ac:dyDescent="0.25">
      <c r="AB146" s="221"/>
      <c r="AC146" s="221"/>
      <c r="AS146" s="32"/>
      <c r="AT146" s="32"/>
      <c r="AU146" s="32"/>
      <c r="AV146" s="32"/>
    </row>
    <row r="147" spans="28:48" x14ac:dyDescent="0.25">
      <c r="AB147" s="221"/>
      <c r="AC147" s="221"/>
      <c r="AS147" s="32"/>
      <c r="AT147" s="32"/>
      <c r="AU147" s="32"/>
      <c r="AV147" s="32"/>
    </row>
    <row r="148" spans="28:48" x14ac:dyDescent="0.25">
      <c r="AB148" s="221"/>
      <c r="AC148" s="221"/>
      <c r="AS148" s="32"/>
      <c r="AT148" s="32"/>
      <c r="AU148" s="32"/>
      <c r="AV148" s="32"/>
    </row>
    <row r="149" spans="28:48" x14ac:dyDescent="0.25">
      <c r="AB149" s="221"/>
      <c r="AC149" s="221"/>
      <c r="AS149" s="32"/>
      <c r="AT149" s="32"/>
      <c r="AU149" s="32"/>
      <c r="AV149" s="32"/>
    </row>
    <row r="150" spans="28:48" x14ac:dyDescent="0.25">
      <c r="AB150" s="221"/>
      <c r="AC150" s="221"/>
      <c r="AS150" s="32"/>
      <c r="AT150" s="32"/>
      <c r="AU150" s="32"/>
      <c r="AV150" s="32"/>
    </row>
    <row r="151" spans="28:48" x14ac:dyDescent="0.25">
      <c r="AB151" s="221"/>
      <c r="AC151" s="221"/>
      <c r="AS151" s="32"/>
      <c r="AT151" s="32"/>
      <c r="AU151" s="32"/>
      <c r="AV151" s="32"/>
    </row>
    <row r="152" spans="28:48" x14ac:dyDescent="0.25">
      <c r="AB152" s="221"/>
      <c r="AC152" s="221"/>
      <c r="AS152" s="32"/>
      <c r="AT152" s="32"/>
      <c r="AU152" s="32"/>
      <c r="AV152" s="32"/>
    </row>
    <row r="153" spans="28:48" x14ac:dyDescent="0.25">
      <c r="AB153" s="221"/>
      <c r="AC153" s="221"/>
      <c r="AS153" s="32"/>
      <c r="AT153" s="32"/>
      <c r="AU153" s="32"/>
      <c r="AV153" s="32"/>
    </row>
    <row r="154" spans="28:48" x14ac:dyDescent="0.25">
      <c r="AB154" s="221"/>
      <c r="AC154" s="221"/>
      <c r="AS154" s="32"/>
      <c r="AT154" s="32"/>
      <c r="AU154" s="32"/>
      <c r="AV154" s="32"/>
    </row>
    <row r="155" spans="28:48" x14ac:dyDescent="0.25">
      <c r="AB155" s="221"/>
      <c r="AC155" s="221"/>
      <c r="AS155" s="32"/>
      <c r="AT155" s="32"/>
      <c r="AU155" s="32"/>
      <c r="AV155" s="32"/>
    </row>
    <row r="156" spans="28:48" x14ac:dyDescent="0.25">
      <c r="AB156" s="221"/>
      <c r="AC156" s="221"/>
      <c r="AS156" s="32"/>
      <c r="AT156" s="32"/>
      <c r="AU156" s="32"/>
      <c r="AV156" s="32"/>
    </row>
    <row r="157" spans="28:48" x14ac:dyDescent="0.25">
      <c r="AB157" s="221"/>
      <c r="AC157" s="221"/>
      <c r="AS157" s="32"/>
      <c r="AT157" s="32"/>
      <c r="AU157" s="32"/>
      <c r="AV157" s="32"/>
    </row>
    <row r="158" spans="28:48" x14ac:dyDescent="0.25">
      <c r="AB158" s="221"/>
      <c r="AC158" s="221"/>
      <c r="AS158" s="32"/>
      <c r="AT158" s="32"/>
      <c r="AU158" s="32"/>
      <c r="AV158" s="32"/>
    </row>
    <row r="159" spans="28:48" x14ac:dyDescent="0.25">
      <c r="AB159" s="221"/>
      <c r="AC159" s="221"/>
      <c r="AS159" s="32"/>
      <c r="AT159" s="32"/>
      <c r="AU159" s="32"/>
      <c r="AV159" s="32"/>
    </row>
    <row r="160" spans="28:48" x14ac:dyDescent="0.25">
      <c r="AB160" s="221"/>
      <c r="AC160" s="221"/>
      <c r="AS160" s="32"/>
      <c r="AT160" s="32"/>
      <c r="AU160" s="32"/>
      <c r="AV160" s="32"/>
    </row>
    <row r="161" spans="28:48" x14ac:dyDescent="0.25">
      <c r="AB161" s="221"/>
      <c r="AC161" s="221"/>
      <c r="AS161" s="32"/>
      <c r="AT161" s="32"/>
      <c r="AU161" s="32"/>
      <c r="AV161" s="32"/>
    </row>
    <row r="162" spans="28:48" x14ac:dyDescent="0.25">
      <c r="AB162" s="221"/>
      <c r="AC162" s="221"/>
      <c r="AS162" s="32"/>
      <c r="AT162" s="32"/>
      <c r="AU162" s="32"/>
      <c r="AV162" s="32"/>
    </row>
    <row r="163" spans="28:48" x14ac:dyDescent="0.25">
      <c r="AB163" s="221"/>
      <c r="AC163" s="221"/>
      <c r="AS163" s="32"/>
      <c r="AT163" s="32"/>
      <c r="AU163" s="32"/>
      <c r="AV163" s="32"/>
    </row>
    <row r="164" spans="28:48" x14ac:dyDescent="0.25">
      <c r="AB164" s="221"/>
      <c r="AC164" s="221"/>
      <c r="AS164" s="32"/>
      <c r="AT164" s="32"/>
      <c r="AU164" s="32"/>
      <c r="AV164" s="32"/>
    </row>
    <row r="165" spans="28:48" x14ac:dyDescent="0.25">
      <c r="AB165" s="221"/>
      <c r="AC165" s="221"/>
      <c r="AS165" s="32"/>
      <c r="AT165" s="32"/>
      <c r="AU165" s="32"/>
      <c r="AV165" s="32"/>
    </row>
    <row r="166" spans="28:48" x14ac:dyDescent="0.25">
      <c r="AB166" s="221"/>
      <c r="AC166" s="221"/>
      <c r="AS166" s="32"/>
      <c r="AT166" s="32"/>
      <c r="AU166" s="32"/>
      <c r="AV166" s="32"/>
    </row>
    <row r="167" spans="28:48" x14ac:dyDescent="0.25">
      <c r="AB167" s="221"/>
      <c r="AC167" s="221"/>
      <c r="AS167" s="32"/>
      <c r="AT167" s="32"/>
      <c r="AU167" s="32"/>
      <c r="AV167" s="32"/>
    </row>
    <row r="168" spans="28:48" x14ac:dyDescent="0.25">
      <c r="AB168" s="221"/>
      <c r="AC168" s="221"/>
      <c r="AS168" s="32"/>
      <c r="AT168" s="32"/>
      <c r="AU168" s="32"/>
      <c r="AV168" s="32"/>
    </row>
    <row r="169" spans="28:48" x14ac:dyDescent="0.25">
      <c r="AB169" s="221"/>
      <c r="AC169" s="221"/>
      <c r="AS169" s="32"/>
      <c r="AT169" s="32"/>
      <c r="AU169" s="32"/>
      <c r="AV169" s="32"/>
    </row>
    <row r="170" spans="28:48" x14ac:dyDescent="0.25">
      <c r="AB170" s="221"/>
      <c r="AC170" s="221"/>
      <c r="AS170" s="32"/>
      <c r="AT170" s="32"/>
      <c r="AU170" s="32"/>
      <c r="AV170" s="32"/>
    </row>
    <row r="171" spans="28:48" x14ac:dyDescent="0.25">
      <c r="AB171" s="221"/>
      <c r="AC171" s="221"/>
      <c r="AS171" s="32"/>
      <c r="AT171" s="32"/>
      <c r="AU171" s="32"/>
      <c r="AV171" s="32"/>
    </row>
    <row r="172" spans="28:48" x14ac:dyDescent="0.25">
      <c r="AB172" s="221"/>
      <c r="AC172" s="221"/>
      <c r="AS172" s="32"/>
      <c r="AT172" s="32"/>
      <c r="AU172" s="32"/>
      <c r="AV172" s="32"/>
    </row>
    <row r="173" spans="28:48" x14ac:dyDescent="0.25">
      <c r="AB173" s="221"/>
      <c r="AC173" s="221"/>
      <c r="AS173" s="32"/>
      <c r="AT173" s="32"/>
      <c r="AU173" s="32"/>
      <c r="AV173" s="32"/>
    </row>
    <row r="174" spans="28:48" x14ac:dyDescent="0.25">
      <c r="AB174" s="221"/>
      <c r="AC174" s="221"/>
      <c r="AS174" s="32"/>
      <c r="AT174" s="32"/>
      <c r="AU174" s="32"/>
      <c r="AV174" s="32"/>
    </row>
    <row r="175" spans="28:48" x14ac:dyDescent="0.25">
      <c r="AB175" s="221"/>
      <c r="AC175" s="221"/>
      <c r="AS175" s="32"/>
      <c r="AT175" s="32"/>
      <c r="AU175" s="32"/>
      <c r="AV175" s="32"/>
    </row>
    <row r="176" spans="28:48" x14ac:dyDescent="0.25">
      <c r="AB176" s="221"/>
      <c r="AC176" s="221"/>
      <c r="AS176" s="32"/>
      <c r="AT176" s="32"/>
      <c r="AU176" s="32"/>
      <c r="AV176" s="32"/>
    </row>
    <row r="177" spans="28:48" x14ac:dyDescent="0.25">
      <c r="AB177" s="221"/>
      <c r="AC177" s="221"/>
      <c r="AS177" s="32"/>
      <c r="AT177" s="32"/>
      <c r="AU177" s="32"/>
      <c r="AV177" s="32"/>
    </row>
    <row r="178" spans="28:48" x14ac:dyDescent="0.25">
      <c r="AB178" s="221"/>
      <c r="AC178" s="221"/>
      <c r="AS178" s="32"/>
      <c r="AT178" s="32"/>
      <c r="AU178" s="32"/>
      <c r="AV178" s="32"/>
    </row>
    <row r="179" spans="28:48" x14ac:dyDescent="0.25">
      <c r="AB179" s="221"/>
      <c r="AC179" s="221"/>
      <c r="AS179" s="32"/>
      <c r="AT179" s="32"/>
      <c r="AU179" s="32"/>
      <c r="AV179" s="32"/>
    </row>
    <row r="180" spans="28:48" x14ac:dyDescent="0.25">
      <c r="AB180" s="221"/>
      <c r="AC180" s="221"/>
      <c r="AS180" s="32"/>
      <c r="AT180" s="32"/>
      <c r="AU180" s="32"/>
      <c r="AV180" s="32"/>
    </row>
    <row r="181" spans="28:48" x14ac:dyDescent="0.25">
      <c r="AB181" s="221"/>
      <c r="AC181" s="221"/>
      <c r="AS181" s="32"/>
      <c r="AT181" s="32"/>
      <c r="AU181" s="32"/>
      <c r="AV181" s="32"/>
    </row>
    <row r="182" spans="28:48" x14ac:dyDescent="0.25">
      <c r="AB182" s="221"/>
      <c r="AC182" s="221"/>
      <c r="AS182" s="32"/>
      <c r="AT182" s="32"/>
      <c r="AU182" s="32"/>
      <c r="AV182" s="32"/>
    </row>
    <row r="183" spans="28:48" x14ac:dyDescent="0.25">
      <c r="AB183" s="221"/>
      <c r="AC183" s="221"/>
      <c r="AS183" s="32"/>
      <c r="AT183" s="32"/>
      <c r="AU183" s="32"/>
      <c r="AV183" s="32"/>
    </row>
    <row r="184" spans="28:48" x14ac:dyDescent="0.25">
      <c r="AB184" s="221"/>
      <c r="AC184" s="221"/>
      <c r="AS184" s="32"/>
      <c r="AT184" s="32"/>
      <c r="AU184" s="32"/>
      <c r="AV184" s="32"/>
    </row>
    <row r="185" spans="28:48" x14ac:dyDescent="0.25">
      <c r="AB185" s="221"/>
      <c r="AC185" s="221"/>
      <c r="AS185" s="32"/>
      <c r="AT185" s="32"/>
      <c r="AU185" s="32"/>
      <c r="AV185" s="32"/>
    </row>
    <row r="186" spans="28:48" x14ac:dyDescent="0.25">
      <c r="AB186" s="221"/>
      <c r="AC186" s="221"/>
      <c r="AS186" s="32"/>
      <c r="AT186" s="32"/>
      <c r="AU186" s="32"/>
      <c r="AV186" s="32"/>
    </row>
    <row r="187" spans="28:48" x14ac:dyDescent="0.25">
      <c r="AB187" s="221"/>
      <c r="AC187" s="221"/>
      <c r="AS187" s="32"/>
      <c r="AT187" s="32"/>
      <c r="AU187" s="32"/>
      <c r="AV187" s="32"/>
    </row>
    <row r="188" spans="28:48" x14ac:dyDescent="0.25">
      <c r="AB188" s="221"/>
      <c r="AC188" s="221"/>
      <c r="AS188" s="32"/>
      <c r="AT188" s="32"/>
      <c r="AU188" s="32"/>
      <c r="AV188" s="32"/>
    </row>
    <row r="189" spans="28:48" x14ac:dyDescent="0.25">
      <c r="AB189" s="221"/>
      <c r="AC189" s="221"/>
      <c r="AS189" s="32"/>
      <c r="AT189" s="32"/>
      <c r="AU189" s="32"/>
      <c r="AV189" s="32"/>
    </row>
    <row r="190" spans="28:48" x14ac:dyDescent="0.25">
      <c r="AB190" s="221"/>
      <c r="AC190" s="221"/>
      <c r="AS190" s="32"/>
      <c r="AT190" s="32"/>
      <c r="AU190" s="32"/>
      <c r="AV190" s="32"/>
    </row>
    <row r="191" spans="28:48" x14ac:dyDescent="0.25">
      <c r="AB191" s="221"/>
      <c r="AC191" s="221"/>
      <c r="AS191" s="32"/>
      <c r="AT191" s="32"/>
      <c r="AU191" s="32"/>
      <c r="AV191" s="32"/>
    </row>
    <row r="192" spans="28:48" x14ac:dyDescent="0.25">
      <c r="AB192" s="221"/>
      <c r="AC192" s="221"/>
      <c r="AS192" s="32"/>
      <c r="AT192" s="32"/>
      <c r="AU192" s="32"/>
      <c r="AV192" s="32"/>
    </row>
    <row r="193" spans="28:48" x14ac:dyDescent="0.25">
      <c r="AB193" s="221"/>
      <c r="AC193" s="221"/>
      <c r="AS193" s="32"/>
      <c r="AT193" s="32"/>
      <c r="AU193" s="32"/>
      <c r="AV193" s="32"/>
    </row>
    <row r="194" spans="28:48" x14ac:dyDescent="0.25">
      <c r="AB194" s="221"/>
      <c r="AC194" s="221"/>
      <c r="AS194" s="32"/>
      <c r="AT194" s="32"/>
      <c r="AU194" s="32"/>
      <c r="AV194" s="32"/>
    </row>
    <row r="195" spans="28:48" x14ac:dyDescent="0.25">
      <c r="AB195" s="221"/>
      <c r="AC195" s="221"/>
      <c r="AS195" s="32"/>
      <c r="AT195" s="32"/>
      <c r="AU195" s="32"/>
      <c r="AV195" s="32"/>
    </row>
    <row r="196" spans="28:48" x14ac:dyDescent="0.25">
      <c r="AB196" s="221"/>
      <c r="AC196" s="221"/>
      <c r="AS196" s="32"/>
      <c r="AT196" s="32"/>
      <c r="AU196" s="32"/>
      <c r="AV196" s="32"/>
    </row>
    <row r="197" spans="28:48" x14ac:dyDescent="0.25">
      <c r="AB197" s="221"/>
      <c r="AC197" s="221"/>
      <c r="AS197" s="32"/>
      <c r="AT197" s="32"/>
      <c r="AU197" s="32"/>
      <c r="AV197" s="32"/>
    </row>
    <row r="198" spans="28:48" x14ac:dyDescent="0.25">
      <c r="AB198" s="221"/>
      <c r="AC198" s="221"/>
      <c r="AS198" s="32"/>
      <c r="AT198" s="32"/>
      <c r="AU198" s="32"/>
      <c r="AV198" s="32"/>
    </row>
    <row r="199" spans="28:48" x14ac:dyDescent="0.25">
      <c r="AB199" s="221"/>
      <c r="AC199" s="221"/>
      <c r="AS199" s="32"/>
      <c r="AT199" s="32"/>
      <c r="AU199" s="32"/>
      <c r="AV199" s="32"/>
    </row>
    <row r="200" spans="28:48" x14ac:dyDescent="0.25">
      <c r="AB200" s="221"/>
      <c r="AC200" s="221"/>
    </row>
    <row r="201" spans="28:48" x14ac:dyDescent="0.25">
      <c r="AB201" s="221"/>
      <c r="AC201" s="221"/>
    </row>
    <row r="202" spans="28:48" x14ac:dyDescent="0.25">
      <c r="AB202" s="221"/>
      <c r="AC202" s="221"/>
    </row>
    <row r="203" spans="28:48" x14ac:dyDescent="0.25">
      <c r="AB203" s="221"/>
      <c r="AC203" s="221"/>
    </row>
    <row r="204" spans="28:48" x14ac:dyDescent="0.25">
      <c r="AB204" s="221"/>
      <c r="AC204" s="221"/>
    </row>
    <row r="205" spans="28:48" x14ac:dyDescent="0.25">
      <c r="AB205" s="221"/>
      <c r="AC205" s="221"/>
    </row>
    <row r="206" spans="28:48" x14ac:dyDescent="0.25">
      <c r="AB206" s="221"/>
      <c r="AC206" s="221"/>
    </row>
    <row r="207" spans="28:48" x14ac:dyDescent="0.25">
      <c r="AB207" s="221"/>
      <c r="AC207" s="221"/>
    </row>
    <row r="208" spans="28:48" x14ac:dyDescent="0.25">
      <c r="AB208" s="221"/>
      <c r="AC208" s="221"/>
    </row>
    <row r="209" spans="28:29" x14ac:dyDescent="0.25">
      <c r="AB209" s="221"/>
      <c r="AC209" s="221"/>
    </row>
    <row r="210" spans="28:29" x14ac:dyDescent="0.25">
      <c r="AB210" s="221"/>
      <c r="AC210" s="221"/>
    </row>
    <row r="211" spans="28:29" x14ac:dyDescent="0.25">
      <c r="AB211" s="221"/>
      <c r="AC211" s="221"/>
    </row>
    <row r="212" spans="28:29" x14ac:dyDescent="0.25">
      <c r="AB212" s="221"/>
      <c r="AC212" s="221"/>
    </row>
    <row r="213" spans="28:29" x14ac:dyDescent="0.25">
      <c r="AB213" s="221"/>
      <c r="AC213" s="221"/>
    </row>
    <row r="214" spans="28:29" x14ac:dyDescent="0.25">
      <c r="AB214" s="221"/>
      <c r="AC214" s="221"/>
    </row>
    <row r="215" spans="28:29" x14ac:dyDescent="0.25">
      <c r="AB215" s="221"/>
      <c r="AC215" s="221"/>
    </row>
    <row r="216" spans="28:29" x14ac:dyDescent="0.25">
      <c r="AB216" s="221"/>
      <c r="AC216" s="221"/>
    </row>
    <row r="217" spans="28:29" x14ac:dyDescent="0.25">
      <c r="AB217" s="221"/>
      <c r="AC217" s="221"/>
    </row>
    <row r="218" spans="28:29" x14ac:dyDescent="0.25">
      <c r="AB218" s="221"/>
      <c r="AC218" s="221"/>
    </row>
    <row r="219" spans="28:29" x14ac:dyDescent="0.25">
      <c r="AB219" s="221"/>
      <c r="AC219" s="221"/>
    </row>
    <row r="220" spans="28:29" x14ac:dyDescent="0.25">
      <c r="AB220" s="221"/>
      <c r="AC220" s="221"/>
    </row>
    <row r="221" spans="28:29" x14ac:dyDescent="0.25">
      <c r="AB221" s="221"/>
      <c r="AC221" s="221"/>
    </row>
    <row r="222" spans="28:29" x14ac:dyDescent="0.25">
      <c r="AB222" s="221"/>
      <c r="AC222" s="221"/>
    </row>
    <row r="223" spans="28:29" x14ac:dyDescent="0.25">
      <c r="AB223" s="221"/>
      <c r="AC223" s="221"/>
    </row>
    <row r="224" spans="28:29" x14ac:dyDescent="0.25">
      <c r="AB224" s="221"/>
      <c r="AC224" s="221"/>
    </row>
    <row r="225" spans="28:29" x14ac:dyDescent="0.25">
      <c r="AB225" s="221"/>
      <c r="AC225" s="221"/>
    </row>
    <row r="226" spans="28:29" x14ac:dyDescent="0.25">
      <c r="AB226" s="221"/>
      <c r="AC226" s="221"/>
    </row>
    <row r="227" spans="28:29" x14ac:dyDescent="0.25">
      <c r="AB227" s="221"/>
      <c r="AC227" s="221"/>
    </row>
    <row r="228" spans="28:29" x14ac:dyDescent="0.25">
      <c r="AB228" s="221"/>
      <c r="AC228" s="221"/>
    </row>
    <row r="229" spans="28:29" x14ac:dyDescent="0.25">
      <c r="AB229" s="221"/>
      <c r="AC229" s="221"/>
    </row>
    <row r="230" spans="28:29" x14ac:dyDescent="0.25">
      <c r="AB230" s="221"/>
      <c r="AC230" s="221"/>
    </row>
    <row r="231" spans="28:29" x14ac:dyDescent="0.25">
      <c r="AB231" s="221"/>
      <c r="AC231" s="221"/>
    </row>
    <row r="232" spans="28:29" x14ac:dyDescent="0.25">
      <c r="AB232" s="221"/>
      <c r="AC232" s="221"/>
    </row>
    <row r="233" spans="28:29" x14ac:dyDescent="0.25">
      <c r="AB233" s="221"/>
      <c r="AC233" s="221"/>
    </row>
    <row r="234" spans="28:29" x14ac:dyDescent="0.25">
      <c r="AB234" s="221"/>
      <c r="AC234" s="221"/>
    </row>
    <row r="235" spans="28:29" x14ac:dyDescent="0.25">
      <c r="AB235" s="221"/>
      <c r="AC235" s="221"/>
    </row>
    <row r="236" spans="28:29" x14ac:dyDescent="0.25">
      <c r="AB236" s="221"/>
      <c r="AC236" s="221"/>
    </row>
    <row r="237" spans="28:29" x14ac:dyDescent="0.25">
      <c r="AB237" s="221"/>
      <c r="AC237" s="221"/>
    </row>
    <row r="238" spans="28:29" x14ac:dyDescent="0.25">
      <c r="AB238" s="221"/>
      <c r="AC238" s="221"/>
    </row>
    <row r="239" spans="28:29" x14ac:dyDescent="0.25">
      <c r="AB239" s="221"/>
      <c r="AC239" s="221"/>
    </row>
    <row r="240" spans="28:29" x14ac:dyDescent="0.25">
      <c r="AB240" s="221"/>
      <c r="AC240" s="221"/>
    </row>
    <row r="241" spans="28:29" x14ac:dyDescent="0.25">
      <c r="AB241" s="221"/>
      <c r="AC241" s="221"/>
    </row>
    <row r="242" spans="28:29" x14ac:dyDescent="0.25">
      <c r="AB242" s="221"/>
      <c r="AC242" s="221"/>
    </row>
    <row r="243" spans="28:29" x14ac:dyDescent="0.25">
      <c r="AB243" s="221"/>
      <c r="AC243" s="221"/>
    </row>
    <row r="244" spans="28:29" x14ac:dyDescent="0.25">
      <c r="AB244" s="221"/>
      <c r="AC244" s="221"/>
    </row>
    <row r="245" spans="28:29" x14ac:dyDescent="0.25">
      <c r="AB245" s="221"/>
      <c r="AC245" s="221"/>
    </row>
    <row r="246" spans="28:29" x14ac:dyDescent="0.25">
      <c r="AB246" s="221"/>
      <c r="AC246" s="221"/>
    </row>
    <row r="247" spans="28:29" x14ac:dyDescent="0.25">
      <c r="AB247" s="221"/>
      <c r="AC247" s="221"/>
    </row>
    <row r="248" spans="28:29" x14ac:dyDescent="0.25">
      <c r="AB248" s="221"/>
      <c r="AC248" s="221"/>
    </row>
    <row r="249" spans="28:29" x14ac:dyDescent="0.25">
      <c r="AB249" s="221"/>
      <c r="AC249" s="221"/>
    </row>
    <row r="250" spans="28:29" x14ac:dyDescent="0.25">
      <c r="AB250" s="221"/>
      <c r="AC250" s="221"/>
    </row>
    <row r="251" spans="28:29" x14ac:dyDescent="0.25">
      <c r="AB251" s="221"/>
      <c r="AC251" s="221"/>
    </row>
    <row r="252" spans="28:29" x14ac:dyDescent="0.25">
      <c r="AB252" s="221"/>
      <c r="AC252" s="221"/>
    </row>
    <row r="253" spans="28:29" x14ac:dyDescent="0.25">
      <c r="AB253" s="221"/>
      <c r="AC253" s="221"/>
    </row>
    <row r="254" spans="28:29" x14ac:dyDescent="0.25">
      <c r="AB254" s="221"/>
      <c r="AC254" s="221"/>
    </row>
    <row r="255" spans="28:29" x14ac:dyDescent="0.25">
      <c r="AB255" s="221"/>
      <c r="AC255" s="221"/>
    </row>
    <row r="256" spans="28:29" x14ac:dyDescent="0.25">
      <c r="AB256" s="221"/>
      <c r="AC256" s="221"/>
    </row>
    <row r="257" spans="28:29" x14ac:dyDescent="0.25">
      <c r="AB257" s="221"/>
      <c r="AC257" s="221"/>
    </row>
    <row r="258" spans="28:29" x14ac:dyDescent="0.25">
      <c r="AB258" s="221"/>
      <c r="AC258" s="221"/>
    </row>
    <row r="259" spans="28:29" x14ac:dyDescent="0.25">
      <c r="AB259" s="221"/>
      <c r="AC259" s="221"/>
    </row>
    <row r="260" spans="28:29" x14ac:dyDescent="0.25">
      <c r="AB260" s="221"/>
      <c r="AC260" s="221"/>
    </row>
    <row r="261" spans="28:29" x14ac:dyDescent="0.25">
      <c r="AB261" s="221"/>
      <c r="AC261" s="221"/>
    </row>
    <row r="262" spans="28:29" x14ac:dyDescent="0.25">
      <c r="AB262" s="221"/>
      <c r="AC262" s="221"/>
    </row>
    <row r="263" spans="28:29" x14ac:dyDescent="0.25">
      <c r="AB263" s="221"/>
      <c r="AC263" s="221"/>
    </row>
    <row r="264" spans="28:29" x14ac:dyDescent="0.25">
      <c r="AB264" s="221"/>
      <c r="AC264" s="221"/>
    </row>
    <row r="265" spans="28:29" x14ac:dyDescent="0.25">
      <c r="AB265" s="221"/>
      <c r="AC265" s="221"/>
    </row>
    <row r="266" spans="28:29" x14ac:dyDescent="0.25">
      <c r="AB266" s="221"/>
      <c r="AC266" s="221"/>
    </row>
    <row r="267" spans="28:29" x14ac:dyDescent="0.25">
      <c r="AB267" s="221"/>
      <c r="AC267" s="221"/>
    </row>
    <row r="268" spans="28:29" x14ac:dyDescent="0.25">
      <c r="AB268" s="221"/>
      <c r="AC268" s="221"/>
    </row>
    <row r="269" spans="28:29" x14ac:dyDescent="0.25">
      <c r="AB269" s="221"/>
      <c r="AC269" s="221"/>
    </row>
    <row r="270" spans="28:29" x14ac:dyDescent="0.25">
      <c r="AB270" s="221"/>
      <c r="AC270" s="221"/>
    </row>
    <row r="271" spans="28:29" x14ac:dyDescent="0.25">
      <c r="AB271" s="221"/>
      <c r="AC271" s="221"/>
    </row>
    <row r="272" spans="28:29" x14ac:dyDescent="0.25">
      <c r="AB272" s="221"/>
      <c r="AC272" s="221"/>
    </row>
    <row r="273" spans="28:29" x14ac:dyDescent="0.25">
      <c r="AB273" s="221"/>
      <c r="AC273" s="221"/>
    </row>
    <row r="274" spans="28:29" x14ac:dyDescent="0.25">
      <c r="AB274" s="221"/>
      <c r="AC274" s="221"/>
    </row>
    <row r="275" spans="28:29" x14ac:dyDescent="0.25">
      <c r="AB275" s="221"/>
      <c r="AC275" s="221"/>
    </row>
    <row r="276" spans="28:29" x14ac:dyDescent="0.25">
      <c r="AB276" s="221"/>
      <c r="AC276" s="221"/>
    </row>
    <row r="277" spans="28:29" x14ac:dyDescent="0.25">
      <c r="AB277" s="221"/>
      <c r="AC277" s="221"/>
    </row>
    <row r="278" spans="28:29" x14ac:dyDescent="0.25">
      <c r="AB278" s="221"/>
      <c r="AC278" s="221"/>
    </row>
    <row r="279" spans="28:29" x14ac:dyDescent="0.25">
      <c r="AB279" s="221"/>
      <c r="AC279" s="221"/>
    </row>
    <row r="280" spans="28:29" x14ac:dyDescent="0.25">
      <c r="AB280" s="221"/>
      <c r="AC280" s="221"/>
    </row>
    <row r="281" spans="28:29" x14ac:dyDescent="0.25">
      <c r="AB281" s="221"/>
      <c r="AC281" s="221"/>
    </row>
    <row r="282" spans="28:29" x14ac:dyDescent="0.25">
      <c r="AB282" s="221"/>
      <c r="AC282" s="221"/>
    </row>
    <row r="283" spans="28:29" x14ac:dyDescent="0.25">
      <c r="AB283" s="221"/>
      <c r="AC283" s="221"/>
    </row>
    <row r="284" spans="28:29" x14ac:dyDescent="0.25">
      <c r="AB284" s="221"/>
      <c r="AC284" s="221"/>
    </row>
    <row r="285" spans="28:29" x14ac:dyDescent="0.25">
      <c r="AB285" s="221"/>
      <c r="AC285" s="221"/>
    </row>
    <row r="286" spans="28:29" x14ac:dyDescent="0.25">
      <c r="AB286" s="221"/>
      <c r="AC286" s="221"/>
    </row>
    <row r="287" spans="28:29" x14ac:dyDescent="0.25">
      <c r="AB287" s="221"/>
      <c r="AC287" s="221"/>
    </row>
    <row r="288" spans="28:29" x14ac:dyDescent="0.25">
      <c r="AB288" s="221"/>
      <c r="AC288" s="221"/>
    </row>
    <row r="289" spans="28:29" x14ac:dyDescent="0.25">
      <c r="AB289" s="221"/>
      <c r="AC289" s="221"/>
    </row>
    <row r="290" spans="28:29" x14ac:dyDescent="0.25">
      <c r="AB290" s="221"/>
      <c r="AC290" s="221"/>
    </row>
    <row r="291" spans="28:29" x14ac:dyDescent="0.25">
      <c r="AB291" s="221"/>
      <c r="AC291" s="221"/>
    </row>
    <row r="292" spans="28:29" x14ac:dyDescent="0.25">
      <c r="AB292" s="221"/>
      <c r="AC292" s="221"/>
    </row>
    <row r="293" spans="28:29" x14ac:dyDescent="0.25">
      <c r="AB293" s="221"/>
      <c r="AC293" s="221"/>
    </row>
    <row r="294" spans="28:29" x14ac:dyDescent="0.25">
      <c r="AB294" s="221"/>
      <c r="AC294" s="221"/>
    </row>
    <row r="295" spans="28:29" x14ac:dyDescent="0.25">
      <c r="AB295" s="221"/>
      <c r="AC295" s="221"/>
    </row>
    <row r="296" spans="28:29" x14ac:dyDescent="0.25">
      <c r="AB296" s="221"/>
      <c r="AC296" s="221"/>
    </row>
    <row r="297" spans="28:29" x14ac:dyDescent="0.25">
      <c r="AB297" s="221"/>
      <c r="AC297" s="221"/>
    </row>
    <row r="298" spans="28:29" x14ac:dyDescent="0.25">
      <c r="AB298" s="221"/>
      <c r="AC298" s="221"/>
    </row>
    <row r="299" spans="28:29" x14ac:dyDescent="0.25">
      <c r="AB299" s="221"/>
      <c r="AC299" s="221"/>
    </row>
    <row r="300" spans="28:29" x14ac:dyDescent="0.25">
      <c r="AB300" s="221"/>
      <c r="AC300" s="221"/>
    </row>
  </sheetData>
  <sheetProtection algorithmName="SHA-512" hashValue="p4miqtPAblffeljZQX/tGdBVAsngn/PcrZAZYPNBiyxs3i6HznyCtmwq/51bOtVddCrCh5N4nNZbOm9KyZeCEw==" saltValue="p9kIJJgV4KyaK7/52d64eg==" spinCount="100000" sheet="1" objects="1" scenarios="1"/>
  <mergeCells count="74">
    <mergeCell ref="I67:I68"/>
    <mergeCell ref="I69:I70"/>
    <mergeCell ref="D6:H6"/>
    <mergeCell ref="F25:H25"/>
    <mergeCell ref="F22:H22"/>
    <mergeCell ref="F51:H51"/>
    <mergeCell ref="F33:H33"/>
    <mergeCell ref="F28:H28"/>
    <mergeCell ref="F24:H24"/>
    <mergeCell ref="F37:H37"/>
    <mergeCell ref="F46:H46"/>
    <mergeCell ref="F41:H41"/>
    <mergeCell ref="F27:H27"/>
    <mergeCell ref="F29:H29"/>
    <mergeCell ref="E69:H69"/>
    <mergeCell ref="E70:H70"/>
    <mergeCell ref="E71:H71"/>
    <mergeCell ref="E67:H67"/>
    <mergeCell ref="F38:H38"/>
    <mergeCell ref="F39:H39"/>
    <mergeCell ref="F40:H40"/>
    <mergeCell ref="F44:H44"/>
    <mergeCell ref="F45:H45"/>
    <mergeCell ref="D56:H56"/>
    <mergeCell ref="F47:H47"/>
    <mergeCell ref="F48:H48"/>
    <mergeCell ref="F49:H49"/>
    <mergeCell ref="F50:H50"/>
    <mergeCell ref="F52:H52"/>
    <mergeCell ref="F53:H53"/>
    <mergeCell ref="F54:H54"/>
    <mergeCell ref="F55:H55"/>
    <mergeCell ref="I57:I61"/>
    <mergeCell ref="E66:H66"/>
    <mergeCell ref="F58:H58"/>
    <mergeCell ref="F59:H59"/>
    <mergeCell ref="F60:H60"/>
    <mergeCell ref="F61:H61"/>
    <mergeCell ref="D62:H62"/>
    <mergeCell ref="E63:H63"/>
    <mergeCell ref="E65:H65"/>
    <mergeCell ref="F57:H57"/>
    <mergeCell ref="F32:H32"/>
    <mergeCell ref="F34:H34"/>
    <mergeCell ref="F35:H35"/>
    <mergeCell ref="F36:H36"/>
    <mergeCell ref="F43:H43"/>
    <mergeCell ref="F42:H42"/>
    <mergeCell ref="E11:H11"/>
    <mergeCell ref="E20:H20"/>
    <mergeCell ref="F31:H31"/>
    <mergeCell ref="E13:H13"/>
    <mergeCell ref="E14:H14"/>
    <mergeCell ref="E15:H15"/>
    <mergeCell ref="E16:H16"/>
    <mergeCell ref="E17:H17"/>
    <mergeCell ref="F30:H30"/>
    <mergeCell ref="D19:H19"/>
    <mergeCell ref="I19:I20"/>
    <mergeCell ref="D5:H5"/>
    <mergeCell ref="AS3:AV3"/>
    <mergeCell ref="F26:H26"/>
    <mergeCell ref="J3:M3"/>
    <mergeCell ref="N3:W3"/>
    <mergeCell ref="X3:AA3"/>
    <mergeCell ref="AB3:AQ3"/>
    <mergeCell ref="D4:H4"/>
    <mergeCell ref="E12:H12"/>
    <mergeCell ref="D8:H9"/>
    <mergeCell ref="D7:H7"/>
    <mergeCell ref="E18:H18"/>
    <mergeCell ref="F21:H21"/>
    <mergeCell ref="F23:H23"/>
    <mergeCell ref="E10:H10"/>
  </mergeCells>
  <dataValidations count="9">
    <dataValidation allowBlank="1" showInputMessage="1" showErrorMessage="1" sqref="P17:P19 AD13 AG13 AG68 P68 AB17:AB19 P13 P70 AD68 AD15 P7:P9 AG70 AD7:AD9 AB66 AG17:AG19 AG15 AG8:AG9 AD66 P15 AB15 AD70 AB7:AB9 AB68 AD17:AD19 AB13 AB70 P66 R64 AD64 AG64 AB64 AG66 R17:R19 R66 R15 R7:R9 R68 R13 R70 T64 T17:T19 T66 T15 T7:T9 T68 T13 T70 AG62 AD62 AB62 T62 R62 P62 P64" xr:uid="{00000000-0002-0000-0200-000000000000}"/>
    <dataValidation type="list" allowBlank="1" showInputMessage="1" showErrorMessage="1" sqref="AN12 AI12 P71 AN71 P12 AB12 AB71 AL71 AL12 AD12 AD71 AG71 AI71 AG12 R12 R71 T12 T71" xr:uid="{00000000-0002-0000-0200-000001000000}">
      <formula1>ECO_A</formula1>
    </dataValidation>
    <dataValidation type="list" allowBlank="1" showInputMessage="1" showErrorMessage="1" sqref="P14 AB14 AD14 AG14 AI14 AL14 AN14 R14 T14" xr:uid="{00000000-0002-0000-0200-000002000000}">
      <formula1>ECO_2023_B</formula1>
    </dataValidation>
    <dataValidation type="list" allowBlank="1" showInputMessage="1" showErrorMessage="1" sqref="P16 AB16 AD16 AG16 AI16 AL16 AN16 R16 T16" xr:uid="{00000000-0002-0000-0200-000003000000}">
      <formula1>ECO_2023_A</formula1>
    </dataValidation>
    <dataValidation type="list" allowBlank="1" showInputMessage="1" showErrorMessage="1" sqref="AB21 AD21 AG21 AI21 AL21 AN21 P30 AB30 AD30 AG30 AI30 AL30 AN30 P21 R21 R30 T21 T30" xr:uid="{00000000-0002-0000-0200-000004000000}">
      <formula1>ECO_2023_D</formula1>
    </dataValidation>
    <dataValidation type="list" allowBlank="1" showInputMessage="1" showErrorMessage="1" sqref="P54:P55 P57:P61 AB54:AB55 AD54:AD55 AB57:AB61 AD57:AD61 AG54:AG55 AI54:AI55 AG57:AG61 AI57:AI61 AL54:AL55 AN57:AN61 AL57:AL61 AN54:AN55 P44:P50 AB44:AB50 AD44:AD50 AL44:AL50 AG44:AG50 AI44:AI50 AI24 AG24 AD24 AB24 P24 AN24 AN27 AL27 AI27 AG27 AD27 AB27 P27 AB31:AB32 R44:R50 P31:P32 AN31:AN32 AL31:AL32 AI31:AI32 AG31:AG32 AD31:AD32 AL24 R54:R55 R57:R61 T44:T50 R24 R27 R31:R32 T54:T55 T57:T61 T24 T27 T31:T32 R37:R42 AI37:AI42 AG37:AG42 AL37:AL42 AD37:AD42 AB37:AB42 P37:P42 AN37:AN42 AN44:AN50 T37:T42" xr:uid="{00000000-0002-0000-0200-000005000000}">
      <formula1>ECO_2023_E</formula1>
    </dataValidation>
    <dataValidation type="list" allowBlank="1" showInputMessage="1" showErrorMessage="1" sqref="AN69 P67 AB67 AD67 AG67 AI67 AL67 AN67 P69 AB69 AD69 AG69 AI69 AL69 R67 R69 T67 T69" xr:uid="{00000000-0002-0000-0200-000006000000}">
      <formula1>ECO_2023_C</formula1>
    </dataValidation>
    <dataValidation type="decimal" operator="greaterThanOrEqual" allowBlank="1" showInputMessage="1" showErrorMessage="1" sqref="P65 AB65 AD65 AG65 AL65 AN65 R65 T65 P63 R63 T63 AB63 AD63 AG63 AI63 AL63 AN63" xr:uid="{0A65D510-AD5F-4029-88B5-BFF1EF725761}">
      <formula1>0</formula1>
    </dataValidation>
    <dataValidation type="decimal" operator="notEqual" allowBlank="1" showInputMessage="1" showErrorMessage="1" sqref="AI65" xr:uid="{80BAC509-A853-4229-BDF0-CC9FBBFDC01F}">
      <formula1>0</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2073" r:id="rId4">
          <objectPr locked="0" defaultSize="0" autoPict="0" r:id="rId5">
            <anchor moveWithCells="1">
              <from>
                <xdr:col>8</xdr:col>
                <xdr:colOff>2184400</xdr:colOff>
                <xdr:row>3</xdr:row>
                <xdr:rowOff>660400</xdr:rowOff>
              </from>
              <to>
                <xdr:col>8</xdr:col>
                <xdr:colOff>3022600</xdr:colOff>
                <xdr:row>3</xdr:row>
                <xdr:rowOff>1289050</xdr:rowOff>
              </to>
            </anchor>
          </objectPr>
        </oleObject>
      </mc:Choice>
      <mc:Fallback>
        <oleObject progId="Document" dvAspect="DVASPECT_ICON" shapeId="2073"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V300"/>
  <sheetViews>
    <sheetView zoomScale="85" zoomScaleNormal="85" workbookViewId="0">
      <pane xSplit="8" ySplit="4" topLeftCell="I5" activePane="bottomRight" state="frozen"/>
      <selection pane="topRight" activeCell="I1" sqref="I1"/>
      <selection pane="bottomLeft" activeCell="A5" sqref="A5"/>
      <selection pane="bottomRight" activeCell="D1" sqref="D1"/>
    </sheetView>
  </sheetViews>
  <sheetFormatPr defaultRowHeight="12.5" x14ac:dyDescent="0.25"/>
  <cols>
    <col min="1" max="1" width="10" style="91" hidden="1" customWidth="1"/>
    <col min="2" max="2" width="6.1796875" style="91" hidden="1" customWidth="1"/>
    <col min="3" max="3" width="12" style="91" hidden="1" customWidth="1"/>
    <col min="4" max="4" width="6.1796875" style="12" customWidth="1"/>
    <col min="5" max="7" width="3.7265625" style="12" customWidth="1"/>
    <col min="8" max="8" width="68.81640625" style="12" customWidth="1"/>
    <col min="9" max="9" width="55.81640625" style="9" customWidth="1"/>
    <col min="10" max="10" width="17.26953125" style="9" hidden="1" customWidth="1"/>
    <col min="11" max="12" width="25.7265625" style="9" hidden="1" customWidth="1"/>
    <col min="13" max="13" width="9.453125" style="9" hidden="1" customWidth="1"/>
    <col min="14" max="14" width="26.7265625" style="9" hidden="1" customWidth="1"/>
    <col min="15" max="15" width="42.7265625" style="9" hidden="1" customWidth="1"/>
    <col min="16" max="16" width="72.7265625" style="9" hidden="1" customWidth="1"/>
    <col min="17" max="17" width="40.7265625" style="9" hidden="1" customWidth="1"/>
    <col min="18" max="18" width="12.453125" style="12" hidden="1" customWidth="1"/>
    <col min="19" max="19" width="19.1796875" style="9" hidden="1" customWidth="1"/>
    <col min="20" max="20" width="12.453125" style="12" hidden="1" customWidth="1"/>
    <col min="21" max="21" width="19.1796875" style="9" hidden="1" customWidth="1"/>
    <col min="22" max="22" width="72.7265625" style="9" hidden="1" customWidth="1"/>
    <col min="23" max="23" width="40.7265625" style="9" hidden="1" customWidth="1"/>
    <col min="24" max="24" width="14.54296875" style="9" hidden="1" customWidth="1"/>
    <col min="25" max="25" width="20" style="12" hidden="1" customWidth="1"/>
    <col min="26" max="26" width="14.1796875" style="12" hidden="1" customWidth="1"/>
    <col min="27" max="27" width="10.81640625" style="12" hidden="1" customWidth="1"/>
    <col min="28" max="28" width="72.6328125" style="12" customWidth="1"/>
    <col min="29" max="29" width="40.6328125" style="12" customWidth="1"/>
    <col min="30" max="30" width="11.54296875" style="12" hidden="1" customWidth="1"/>
    <col min="31" max="31" width="13" style="12" hidden="1" customWidth="1"/>
    <col min="32" max="32" width="12" style="12" hidden="1" customWidth="1"/>
    <col min="33" max="33" width="12.81640625" style="12" hidden="1" customWidth="1"/>
    <col min="34" max="34" width="21" style="12" hidden="1" customWidth="1"/>
    <col min="35" max="35" width="11.54296875" style="12" hidden="1" customWidth="1"/>
    <col min="36" max="36" width="13" style="12" hidden="1" customWidth="1"/>
    <col min="37" max="37" width="8.54296875" style="12" hidden="1" customWidth="1"/>
    <col min="38" max="38" width="72.7265625" style="12" hidden="1" customWidth="1"/>
    <col min="39" max="39" width="40.7265625" style="12" hidden="1" customWidth="1"/>
    <col min="40" max="40" width="11.54296875" style="12" hidden="1" customWidth="1"/>
    <col min="41" max="41" width="9.1796875" style="12" hidden="1" customWidth="1"/>
    <col min="42" max="42" width="10.26953125" style="12" hidden="1" customWidth="1"/>
    <col min="43" max="43" width="18.453125" style="12" hidden="1" customWidth="1"/>
    <col min="44" max="44" width="9.1796875" style="12" hidden="1" customWidth="1"/>
    <col min="45" max="48" width="9.1796875" style="36" hidden="1" customWidth="1"/>
    <col min="49" max="242" width="9.1796875" style="12"/>
    <col min="243" max="245" width="9.1796875" style="12" customWidth="1"/>
    <col min="246" max="248" width="4.54296875" style="12" customWidth="1"/>
    <col min="249" max="249" width="9.1796875" style="12" customWidth="1"/>
    <col min="250" max="253" width="3.7265625" style="12" customWidth="1"/>
    <col min="254" max="254" width="60.54296875" style="12" customWidth="1"/>
    <col min="255" max="257" width="7.7265625" style="12" customWidth="1"/>
    <col min="258" max="258" width="29.7265625" style="12" customWidth="1"/>
    <col min="259" max="259" width="8.7265625" style="12" customWidth="1"/>
    <col min="260" max="260" width="31.7265625" style="12" customWidth="1"/>
    <col min="261" max="263" width="9.1796875" style="12"/>
    <col min="264" max="264" width="9.1796875" style="12" customWidth="1"/>
    <col min="265" max="498" width="9.1796875" style="12"/>
    <col min="499" max="501" width="9.1796875" style="12" customWidth="1"/>
    <col min="502" max="504" width="4.54296875" style="12" customWidth="1"/>
    <col min="505" max="505" width="9.1796875" style="12" customWidth="1"/>
    <col min="506" max="509" width="3.7265625" style="12" customWidth="1"/>
    <col min="510" max="510" width="60.54296875" style="12" customWidth="1"/>
    <col min="511" max="513" width="7.7265625" style="12" customWidth="1"/>
    <col min="514" max="514" width="29.7265625" style="12" customWidth="1"/>
    <col min="515" max="515" width="8.7265625" style="12" customWidth="1"/>
    <col min="516" max="516" width="31.7265625" style="12" customWidth="1"/>
    <col min="517" max="519" width="9.1796875" style="12"/>
    <col min="520" max="520" width="9.1796875" style="12" customWidth="1"/>
    <col min="521" max="754" width="9.1796875" style="12"/>
    <col min="755" max="757" width="9.1796875" style="12" customWidth="1"/>
    <col min="758" max="760" width="4.54296875" style="12" customWidth="1"/>
    <col min="761" max="761" width="9.1796875" style="12" customWidth="1"/>
    <col min="762" max="765" width="3.7265625" style="12" customWidth="1"/>
    <col min="766" max="766" width="60.54296875" style="12" customWidth="1"/>
    <col min="767" max="769" width="7.7265625" style="12" customWidth="1"/>
    <col min="770" max="770" width="29.7265625" style="12" customWidth="1"/>
    <col min="771" max="771" width="8.7265625" style="12" customWidth="1"/>
    <col min="772" max="772" width="31.7265625" style="12" customWidth="1"/>
    <col min="773" max="775" width="9.1796875" style="12"/>
    <col min="776" max="776" width="9.1796875" style="12" customWidth="1"/>
    <col min="777" max="1010" width="9.1796875" style="12"/>
    <col min="1011" max="1013" width="9.1796875" style="12" customWidth="1"/>
    <col min="1014" max="1016" width="4.54296875" style="12" customWidth="1"/>
    <col min="1017" max="1017" width="9.1796875" style="12" customWidth="1"/>
    <col min="1018" max="1021" width="3.7265625" style="12" customWidth="1"/>
    <col min="1022" max="1022" width="60.54296875" style="12" customWidth="1"/>
    <col min="1023" max="1025" width="7.7265625" style="12" customWidth="1"/>
    <col min="1026" max="1026" width="29.7265625" style="12" customWidth="1"/>
    <col min="1027" max="1027" width="8.7265625" style="12" customWidth="1"/>
    <col min="1028" max="1028" width="31.7265625" style="12" customWidth="1"/>
    <col min="1029" max="1031" width="9.1796875" style="12"/>
    <col min="1032" max="1032" width="9.1796875" style="12" customWidth="1"/>
    <col min="1033" max="1266" width="9.1796875" style="12"/>
    <col min="1267" max="1269" width="9.1796875" style="12" customWidth="1"/>
    <col min="1270" max="1272" width="4.54296875" style="12" customWidth="1"/>
    <col min="1273" max="1273" width="9.1796875" style="12" customWidth="1"/>
    <col min="1274" max="1277" width="3.7265625" style="12" customWidth="1"/>
    <col min="1278" max="1278" width="60.54296875" style="12" customWidth="1"/>
    <col min="1279" max="1281" width="7.7265625" style="12" customWidth="1"/>
    <col min="1282" max="1282" width="29.7265625" style="12" customWidth="1"/>
    <col min="1283" max="1283" width="8.7265625" style="12" customWidth="1"/>
    <col min="1284" max="1284" width="31.7265625" style="12" customWidth="1"/>
    <col min="1285" max="1287" width="9.1796875" style="12"/>
    <col min="1288" max="1288" width="9.1796875" style="12" customWidth="1"/>
    <col min="1289" max="1522" width="9.1796875" style="12"/>
    <col min="1523" max="1525" width="9.1796875" style="12" customWidth="1"/>
    <col min="1526" max="1528" width="4.54296875" style="12" customWidth="1"/>
    <col min="1529" max="1529" width="9.1796875" style="12" customWidth="1"/>
    <col min="1530" max="1533" width="3.7265625" style="12" customWidth="1"/>
    <col min="1534" max="1534" width="60.54296875" style="12" customWidth="1"/>
    <col min="1535" max="1537" width="7.7265625" style="12" customWidth="1"/>
    <col min="1538" max="1538" width="29.7265625" style="12" customWidth="1"/>
    <col min="1539" max="1539" width="8.7265625" style="12" customWidth="1"/>
    <col min="1540" max="1540" width="31.7265625" style="12" customWidth="1"/>
    <col min="1541" max="1543" width="9.1796875" style="12"/>
    <col min="1544" max="1544" width="9.1796875" style="12" customWidth="1"/>
    <col min="1545" max="1778" width="9.1796875" style="12"/>
    <col min="1779" max="1781" width="9.1796875" style="12" customWidth="1"/>
    <col min="1782" max="1784" width="4.54296875" style="12" customWidth="1"/>
    <col min="1785" max="1785" width="9.1796875" style="12" customWidth="1"/>
    <col min="1786" max="1789" width="3.7265625" style="12" customWidth="1"/>
    <col min="1790" max="1790" width="60.54296875" style="12" customWidth="1"/>
    <col min="1791" max="1793" width="7.7265625" style="12" customWidth="1"/>
    <col min="1794" max="1794" width="29.7265625" style="12" customWidth="1"/>
    <col min="1795" max="1795" width="8.7265625" style="12" customWidth="1"/>
    <col min="1796" max="1796" width="31.7265625" style="12" customWidth="1"/>
    <col min="1797" max="1799" width="9.1796875" style="12"/>
    <col min="1800" max="1800" width="9.1796875" style="12" customWidth="1"/>
    <col min="1801" max="2034" width="9.1796875" style="12"/>
    <col min="2035" max="2037" width="9.1796875" style="12" customWidth="1"/>
    <col min="2038" max="2040" width="4.54296875" style="12" customWidth="1"/>
    <col min="2041" max="2041" width="9.1796875" style="12" customWidth="1"/>
    <col min="2042" max="2045" width="3.7265625" style="12" customWidth="1"/>
    <col min="2046" max="2046" width="60.54296875" style="12" customWidth="1"/>
    <col min="2047" max="2049" width="7.7265625" style="12" customWidth="1"/>
    <col min="2050" max="2050" width="29.7265625" style="12" customWidth="1"/>
    <col min="2051" max="2051" width="8.7265625" style="12" customWidth="1"/>
    <col min="2052" max="2052" width="31.7265625" style="12" customWidth="1"/>
    <col min="2053" max="2055" width="9.1796875" style="12"/>
    <col min="2056" max="2056" width="9.1796875" style="12" customWidth="1"/>
    <col min="2057" max="2290" width="9.1796875" style="12"/>
    <col min="2291" max="2293" width="9.1796875" style="12" customWidth="1"/>
    <col min="2294" max="2296" width="4.54296875" style="12" customWidth="1"/>
    <col min="2297" max="2297" width="9.1796875" style="12" customWidth="1"/>
    <col min="2298" max="2301" width="3.7265625" style="12" customWidth="1"/>
    <col min="2302" max="2302" width="60.54296875" style="12" customWidth="1"/>
    <col min="2303" max="2305" width="7.7265625" style="12" customWidth="1"/>
    <col min="2306" max="2306" width="29.7265625" style="12" customWidth="1"/>
    <col min="2307" max="2307" width="8.7265625" style="12" customWidth="1"/>
    <col min="2308" max="2308" width="31.7265625" style="12" customWidth="1"/>
    <col min="2309" max="2311" width="9.1796875" style="12"/>
    <col min="2312" max="2312" width="9.1796875" style="12" customWidth="1"/>
    <col min="2313" max="2546" width="9.1796875" style="12"/>
    <col min="2547" max="2549" width="9.1796875" style="12" customWidth="1"/>
    <col min="2550" max="2552" width="4.54296875" style="12" customWidth="1"/>
    <col min="2553" max="2553" width="9.1796875" style="12" customWidth="1"/>
    <col min="2554" max="2557" width="3.7265625" style="12" customWidth="1"/>
    <col min="2558" max="2558" width="60.54296875" style="12" customWidth="1"/>
    <col min="2559" max="2561" width="7.7265625" style="12" customWidth="1"/>
    <col min="2562" max="2562" width="29.7265625" style="12" customWidth="1"/>
    <col min="2563" max="2563" width="8.7265625" style="12" customWidth="1"/>
    <col min="2564" max="2564" width="31.7265625" style="12" customWidth="1"/>
    <col min="2565" max="2567" width="9.1796875" style="12"/>
    <col min="2568" max="2568" width="9.1796875" style="12" customWidth="1"/>
    <col min="2569" max="2802" width="9.1796875" style="12"/>
    <col min="2803" max="2805" width="9.1796875" style="12" customWidth="1"/>
    <col min="2806" max="2808" width="4.54296875" style="12" customWidth="1"/>
    <col min="2809" max="2809" width="9.1796875" style="12" customWidth="1"/>
    <col min="2810" max="2813" width="3.7265625" style="12" customWidth="1"/>
    <col min="2814" max="2814" width="60.54296875" style="12" customWidth="1"/>
    <col min="2815" max="2817" width="7.7265625" style="12" customWidth="1"/>
    <col min="2818" max="2818" width="29.7265625" style="12" customWidth="1"/>
    <col min="2819" max="2819" width="8.7265625" style="12" customWidth="1"/>
    <col min="2820" max="2820" width="31.7265625" style="12" customWidth="1"/>
    <col min="2821" max="2823" width="9.1796875" style="12"/>
    <col min="2824" max="2824" width="9.1796875" style="12" customWidth="1"/>
    <col min="2825" max="3058" width="9.1796875" style="12"/>
    <col min="3059" max="3061" width="9.1796875" style="12" customWidth="1"/>
    <col min="3062" max="3064" width="4.54296875" style="12" customWidth="1"/>
    <col min="3065" max="3065" width="9.1796875" style="12" customWidth="1"/>
    <col min="3066" max="3069" width="3.7265625" style="12" customWidth="1"/>
    <col min="3070" max="3070" width="60.54296875" style="12" customWidth="1"/>
    <col min="3071" max="3073" width="7.7265625" style="12" customWidth="1"/>
    <col min="3074" max="3074" width="29.7265625" style="12" customWidth="1"/>
    <col min="3075" max="3075" width="8.7265625" style="12" customWidth="1"/>
    <col min="3076" max="3076" width="31.7265625" style="12" customWidth="1"/>
    <col min="3077" max="3079" width="9.1796875" style="12"/>
    <col min="3080" max="3080" width="9.1796875" style="12" customWidth="1"/>
    <col min="3081" max="3314" width="9.1796875" style="12"/>
    <col min="3315" max="3317" width="9.1796875" style="12" customWidth="1"/>
    <col min="3318" max="3320" width="4.54296875" style="12" customWidth="1"/>
    <col min="3321" max="3321" width="9.1796875" style="12" customWidth="1"/>
    <col min="3322" max="3325" width="3.7265625" style="12" customWidth="1"/>
    <col min="3326" max="3326" width="60.54296875" style="12" customWidth="1"/>
    <col min="3327" max="3329" width="7.7265625" style="12" customWidth="1"/>
    <col min="3330" max="3330" width="29.7265625" style="12" customWidth="1"/>
    <col min="3331" max="3331" width="8.7265625" style="12" customWidth="1"/>
    <col min="3332" max="3332" width="31.7265625" style="12" customWidth="1"/>
    <col min="3333" max="3335" width="9.1796875" style="12"/>
    <col min="3336" max="3336" width="9.1796875" style="12" customWidth="1"/>
    <col min="3337" max="3570" width="9.1796875" style="12"/>
    <col min="3571" max="3573" width="9.1796875" style="12" customWidth="1"/>
    <col min="3574" max="3576" width="4.54296875" style="12" customWidth="1"/>
    <col min="3577" max="3577" width="9.1796875" style="12" customWidth="1"/>
    <col min="3578" max="3581" width="3.7265625" style="12" customWidth="1"/>
    <col min="3582" max="3582" width="60.54296875" style="12" customWidth="1"/>
    <col min="3583" max="3585" width="7.7265625" style="12" customWidth="1"/>
    <col min="3586" max="3586" width="29.7265625" style="12" customWidth="1"/>
    <col min="3587" max="3587" width="8.7265625" style="12" customWidth="1"/>
    <col min="3588" max="3588" width="31.7265625" style="12" customWidth="1"/>
    <col min="3589" max="3591" width="9.1796875" style="12"/>
    <col min="3592" max="3592" width="9.1796875" style="12" customWidth="1"/>
    <col min="3593" max="3826" width="9.1796875" style="12"/>
    <col min="3827" max="3829" width="9.1796875" style="12" customWidth="1"/>
    <col min="3830" max="3832" width="4.54296875" style="12" customWidth="1"/>
    <col min="3833" max="3833" width="9.1796875" style="12" customWidth="1"/>
    <col min="3834" max="3837" width="3.7265625" style="12" customWidth="1"/>
    <col min="3838" max="3838" width="60.54296875" style="12" customWidth="1"/>
    <col min="3839" max="3841" width="7.7265625" style="12" customWidth="1"/>
    <col min="3842" max="3842" width="29.7265625" style="12" customWidth="1"/>
    <col min="3843" max="3843" width="8.7265625" style="12" customWidth="1"/>
    <col min="3844" max="3844" width="31.7265625" style="12" customWidth="1"/>
    <col min="3845" max="3847" width="9.1796875" style="12"/>
    <col min="3848" max="3848" width="9.1796875" style="12" customWidth="1"/>
    <col min="3849" max="4082" width="9.1796875" style="12"/>
    <col min="4083" max="4085" width="9.1796875" style="12" customWidth="1"/>
    <col min="4086" max="4088" width="4.54296875" style="12" customWidth="1"/>
    <col min="4089" max="4089" width="9.1796875" style="12" customWidth="1"/>
    <col min="4090" max="4093" width="3.7265625" style="12" customWidth="1"/>
    <col min="4094" max="4094" width="60.54296875" style="12" customWidth="1"/>
    <col min="4095" max="4097" width="7.7265625" style="12" customWidth="1"/>
    <col min="4098" max="4098" width="29.7265625" style="12" customWidth="1"/>
    <col min="4099" max="4099" width="8.7265625" style="12" customWidth="1"/>
    <col min="4100" max="4100" width="31.7265625" style="12" customWidth="1"/>
    <col min="4101" max="4103" width="9.1796875" style="12"/>
    <col min="4104" max="4104" width="9.1796875" style="12" customWidth="1"/>
    <col min="4105" max="4338" width="9.1796875" style="12"/>
    <col min="4339" max="4341" width="9.1796875" style="12" customWidth="1"/>
    <col min="4342" max="4344" width="4.54296875" style="12" customWidth="1"/>
    <col min="4345" max="4345" width="9.1796875" style="12" customWidth="1"/>
    <col min="4346" max="4349" width="3.7265625" style="12" customWidth="1"/>
    <col min="4350" max="4350" width="60.54296875" style="12" customWidth="1"/>
    <col min="4351" max="4353" width="7.7265625" style="12" customWidth="1"/>
    <col min="4354" max="4354" width="29.7265625" style="12" customWidth="1"/>
    <col min="4355" max="4355" width="8.7265625" style="12" customWidth="1"/>
    <col min="4356" max="4356" width="31.7265625" style="12" customWidth="1"/>
    <col min="4357" max="4359" width="9.1796875" style="12"/>
    <col min="4360" max="4360" width="9.1796875" style="12" customWidth="1"/>
    <col min="4361" max="4594" width="9.1796875" style="12"/>
    <col min="4595" max="4597" width="9.1796875" style="12" customWidth="1"/>
    <col min="4598" max="4600" width="4.54296875" style="12" customWidth="1"/>
    <col min="4601" max="4601" width="9.1796875" style="12" customWidth="1"/>
    <col min="4602" max="4605" width="3.7265625" style="12" customWidth="1"/>
    <col min="4606" max="4606" width="60.54296875" style="12" customWidth="1"/>
    <col min="4607" max="4609" width="7.7265625" style="12" customWidth="1"/>
    <col min="4610" max="4610" width="29.7265625" style="12" customWidth="1"/>
    <col min="4611" max="4611" width="8.7265625" style="12" customWidth="1"/>
    <col min="4612" max="4612" width="31.7265625" style="12" customWidth="1"/>
    <col min="4613" max="4615" width="9.1796875" style="12"/>
    <col min="4616" max="4616" width="9.1796875" style="12" customWidth="1"/>
    <col min="4617" max="4850" width="9.1796875" style="12"/>
    <col min="4851" max="4853" width="9.1796875" style="12" customWidth="1"/>
    <col min="4854" max="4856" width="4.54296875" style="12" customWidth="1"/>
    <col min="4857" max="4857" width="9.1796875" style="12" customWidth="1"/>
    <col min="4858" max="4861" width="3.7265625" style="12" customWidth="1"/>
    <col min="4862" max="4862" width="60.54296875" style="12" customWidth="1"/>
    <col min="4863" max="4865" width="7.7265625" style="12" customWidth="1"/>
    <col min="4866" max="4866" width="29.7265625" style="12" customWidth="1"/>
    <col min="4867" max="4867" width="8.7265625" style="12" customWidth="1"/>
    <col min="4868" max="4868" width="31.7265625" style="12" customWidth="1"/>
    <col min="4869" max="4871" width="9.1796875" style="12"/>
    <col min="4872" max="4872" width="9.1796875" style="12" customWidth="1"/>
    <col min="4873" max="5106" width="9.1796875" style="12"/>
    <col min="5107" max="5109" width="9.1796875" style="12" customWidth="1"/>
    <col min="5110" max="5112" width="4.54296875" style="12" customWidth="1"/>
    <col min="5113" max="5113" width="9.1796875" style="12" customWidth="1"/>
    <col min="5114" max="5117" width="3.7265625" style="12" customWidth="1"/>
    <col min="5118" max="5118" width="60.54296875" style="12" customWidth="1"/>
    <col min="5119" max="5121" width="7.7265625" style="12" customWidth="1"/>
    <col min="5122" max="5122" width="29.7265625" style="12" customWidth="1"/>
    <col min="5123" max="5123" width="8.7265625" style="12" customWidth="1"/>
    <col min="5124" max="5124" width="31.7265625" style="12" customWidth="1"/>
    <col min="5125" max="5127" width="9.1796875" style="12"/>
    <col min="5128" max="5128" width="9.1796875" style="12" customWidth="1"/>
    <col min="5129" max="5362" width="9.1796875" style="12"/>
    <col min="5363" max="5365" width="9.1796875" style="12" customWidth="1"/>
    <col min="5366" max="5368" width="4.54296875" style="12" customWidth="1"/>
    <col min="5369" max="5369" width="9.1796875" style="12" customWidth="1"/>
    <col min="5370" max="5373" width="3.7265625" style="12" customWidth="1"/>
    <col min="5374" max="5374" width="60.54296875" style="12" customWidth="1"/>
    <col min="5375" max="5377" width="7.7265625" style="12" customWidth="1"/>
    <col min="5378" max="5378" width="29.7265625" style="12" customWidth="1"/>
    <col min="5379" max="5379" width="8.7265625" style="12" customWidth="1"/>
    <col min="5380" max="5380" width="31.7265625" style="12" customWidth="1"/>
    <col min="5381" max="5383" width="9.1796875" style="12"/>
    <col min="5384" max="5384" width="9.1796875" style="12" customWidth="1"/>
    <col min="5385" max="5618" width="9.1796875" style="12"/>
    <col min="5619" max="5621" width="9.1796875" style="12" customWidth="1"/>
    <col min="5622" max="5624" width="4.54296875" style="12" customWidth="1"/>
    <col min="5625" max="5625" width="9.1796875" style="12" customWidth="1"/>
    <col min="5626" max="5629" width="3.7265625" style="12" customWidth="1"/>
    <col min="5630" max="5630" width="60.54296875" style="12" customWidth="1"/>
    <col min="5631" max="5633" width="7.7265625" style="12" customWidth="1"/>
    <col min="5634" max="5634" width="29.7265625" style="12" customWidth="1"/>
    <col min="5635" max="5635" width="8.7265625" style="12" customWidth="1"/>
    <col min="5636" max="5636" width="31.7265625" style="12" customWidth="1"/>
    <col min="5637" max="5639" width="9.1796875" style="12"/>
    <col min="5640" max="5640" width="9.1796875" style="12" customWidth="1"/>
    <col min="5641" max="5874" width="9.1796875" style="12"/>
    <col min="5875" max="5877" width="9.1796875" style="12" customWidth="1"/>
    <col min="5878" max="5880" width="4.54296875" style="12" customWidth="1"/>
    <col min="5881" max="5881" width="9.1796875" style="12" customWidth="1"/>
    <col min="5882" max="5885" width="3.7265625" style="12" customWidth="1"/>
    <col min="5886" max="5886" width="60.54296875" style="12" customWidth="1"/>
    <col min="5887" max="5889" width="7.7265625" style="12" customWidth="1"/>
    <col min="5890" max="5890" width="29.7265625" style="12" customWidth="1"/>
    <col min="5891" max="5891" width="8.7265625" style="12" customWidth="1"/>
    <col min="5892" max="5892" width="31.7265625" style="12" customWidth="1"/>
    <col min="5893" max="5895" width="9.1796875" style="12"/>
    <col min="5896" max="5896" width="9.1796875" style="12" customWidth="1"/>
    <col min="5897" max="6130" width="9.1796875" style="12"/>
    <col min="6131" max="6133" width="9.1796875" style="12" customWidth="1"/>
    <col min="6134" max="6136" width="4.54296875" style="12" customWidth="1"/>
    <col min="6137" max="6137" width="9.1796875" style="12" customWidth="1"/>
    <col min="6138" max="6141" width="3.7265625" style="12" customWidth="1"/>
    <col min="6142" max="6142" width="60.54296875" style="12" customWidth="1"/>
    <col min="6143" max="6145" width="7.7265625" style="12" customWidth="1"/>
    <col min="6146" max="6146" width="29.7265625" style="12" customWidth="1"/>
    <col min="6147" max="6147" width="8.7265625" style="12" customWidth="1"/>
    <col min="6148" max="6148" width="31.7265625" style="12" customWidth="1"/>
    <col min="6149" max="6151" width="9.1796875" style="12"/>
    <col min="6152" max="6152" width="9.1796875" style="12" customWidth="1"/>
    <col min="6153" max="6386" width="9.1796875" style="12"/>
    <col min="6387" max="6389" width="9.1796875" style="12" customWidth="1"/>
    <col min="6390" max="6392" width="4.54296875" style="12" customWidth="1"/>
    <col min="6393" max="6393" width="9.1796875" style="12" customWidth="1"/>
    <col min="6394" max="6397" width="3.7265625" style="12" customWidth="1"/>
    <col min="6398" max="6398" width="60.54296875" style="12" customWidth="1"/>
    <col min="6399" max="6401" width="7.7265625" style="12" customWidth="1"/>
    <col min="6402" max="6402" width="29.7265625" style="12" customWidth="1"/>
    <col min="6403" max="6403" width="8.7265625" style="12" customWidth="1"/>
    <col min="6404" max="6404" width="31.7265625" style="12" customWidth="1"/>
    <col min="6405" max="6407" width="9.1796875" style="12"/>
    <col min="6408" max="6408" width="9.1796875" style="12" customWidth="1"/>
    <col min="6409" max="6642" width="9.1796875" style="12"/>
    <col min="6643" max="6645" width="9.1796875" style="12" customWidth="1"/>
    <col min="6646" max="6648" width="4.54296875" style="12" customWidth="1"/>
    <col min="6649" max="6649" width="9.1796875" style="12" customWidth="1"/>
    <col min="6650" max="6653" width="3.7265625" style="12" customWidth="1"/>
    <col min="6654" max="6654" width="60.54296875" style="12" customWidth="1"/>
    <col min="6655" max="6657" width="7.7265625" style="12" customWidth="1"/>
    <col min="6658" max="6658" width="29.7265625" style="12" customWidth="1"/>
    <col min="6659" max="6659" width="8.7265625" style="12" customWidth="1"/>
    <col min="6660" max="6660" width="31.7265625" style="12" customWidth="1"/>
    <col min="6661" max="6663" width="9.1796875" style="12"/>
    <col min="6664" max="6664" width="9.1796875" style="12" customWidth="1"/>
    <col min="6665" max="6898" width="9.1796875" style="12"/>
    <col min="6899" max="6901" width="9.1796875" style="12" customWidth="1"/>
    <col min="6902" max="6904" width="4.54296875" style="12" customWidth="1"/>
    <col min="6905" max="6905" width="9.1796875" style="12" customWidth="1"/>
    <col min="6906" max="6909" width="3.7265625" style="12" customWidth="1"/>
    <col min="6910" max="6910" width="60.54296875" style="12" customWidth="1"/>
    <col min="6911" max="6913" width="7.7265625" style="12" customWidth="1"/>
    <col min="6914" max="6914" width="29.7265625" style="12" customWidth="1"/>
    <col min="6915" max="6915" width="8.7265625" style="12" customWidth="1"/>
    <col min="6916" max="6916" width="31.7265625" style="12" customWidth="1"/>
    <col min="6917" max="6919" width="9.1796875" style="12"/>
    <col min="6920" max="6920" width="9.1796875" style="12" customWidth="1"/>
    <col min="6921" max="7154" width="9.1796875" style="12"/>
    <col min="7155" max="7157" width="9.1796875" style="12" customWidth="1"/>
    <col min="7158" max="7160" width="4.54296875" style="12" customWidth="1"/>
    <col min="7161" max="7161" width="9.1796875" style="12" customWidth="1"/>
    <col min="7162" max="7165" width="3.7265625" style="12" customWidth="1"/>
    <col min="7166" max="7166" width="60.54296875" style="12" customWidth="1"/>
    <col min="7167" max="7169" width="7.7265625" style="12" customWidth="1"/>
    <col min="7170" max="7170" width="29.7265625" style="12" customWidth="1"/>
    <col min="7171" max="7171" width="8.7265625" style="12" customWidth="1"/>
    <col min="7172" max="7172" width="31.7265625" style="12" customWidth="1"/>
    <col min="7173" max="7175" width="9.1796875" style="12"/>
    <col min="7176" max="7176" width="9.1796875" style="12" customWidth="1"/>
    <col min="7177" max="7410" width="9.1796875" style="12"/>
    <col min="7411" max="7413" width="9.1796875" style="12" customWidth="1"/>
    <col min="7414" max="7416" width="4.54296875" style="12" customWidth="1"/>
    <col min="7417" max="7417" width="9.1796875" style="12" customWidth="1"/>
    <col min="7418" max="7421" width="3.7265625" style="12" customWidth="1"/>
    <col min="7422" max="7422" width="60.54296875" style="12" customWidth="1"/>
    <col min="7423" max="7425" width="7.7265625" style="12" customWidth="1"/>
    <col min="7426" max="7426" width="29.7265625" style="12" customWidth="1"/>
    <col min="7427" max="7427" width="8.7265625" style="12" customWidth="1"/>
    <col min="7428" max="7428" width="31.7265625" style="12" customWidth="1"/>
    <col min="7429" max="7431" width="9.1796875" style="12"/>
    <col min="7432" max="7432" width="9.1796875" style="12" customWidth="1"/>
    <col min="7433" max="7666" width="9.1796875" style="12"/>
    <col min="7667" max="7669" width="9.1796875" style="12" customWidth="1"/>
    <col min="7670" max="7672" width="4.54296875" style="12" customWidth="1"/>
    <col min="7673" max="7673" width="9.1796875" style="12" customWidth="1"/>
    <col min="7674" max="7677" width="3.7265625" style="12" customWidth="1"/>
    <col min="7678" max="7678" width="60.54296875" style="12" customWidth="1"/>
    <col min="7679" max="7681" width="7.7265625" style="12" customWidth="1"/>
    <col min="7682" max="7682" width="29.7265625" style="12" customWidth="1"/>
    <col min="7683" max="7683" width="8.7265625" style="12" customWidth="1"/>
    <col min="7684" max="7684" width="31.7265625" style="12" customWidth="1"/>
    <col min="7685" max="7687" width="9.1796875" style="12"/>
    <col min="7688" max="7688" width="9.1796875" style="12" customWidth="1"/>
    <col min="7689" max="7922" width="9.1796875" style="12"/>
    <col min="7923" max="7925" width="9.1796875" style="12" customWidth="1"/>
    <col min="7926" max="7928" width="4.54296875" style="12" customWidth="1"/>
    <col min="7929" max="7929" width="9.1796875" style="12" customWidth="1"/>
    <col min="7930" max="7933" width="3.7265625" style="12" customWidth="1"/>
    <col min="7934" max="7934" width="60.54296875" style="12" customWidth="1"/>
    <col min="7935" max="7937" width="7.7265625" style="12" customWidth="1"/>
    <col min="7938" max="7938" width="29.7265625" style="12" customWidth="1"/>
    <col min="7939" max="7939" width="8.7265625" style="12" customWidth="1"/>
    <col min="7940" max="7940" width="31.7265625" style="12" customWidth="1"/>
    <col min="7941" max="7943" width="9.1796875" style="12"/>
    <col min="7944" max="7944" width="9.1796875" style="12" customWidth="1"/>
    <col min="7945" max="8178" width="9.1796875" style="12"/>
    <col min="8179" max="8181" width="9.1796875" style="12" customWidth="1"/>
    <col min="8182" max="8184" width="4.54296875" style="12" customWidth="1"/>
    <col min="8185" max="8185" width="9.1796875" style="12" customWidth="1"/>
    <col min="8186" max="8189" width="3.7265625" style="12" customWidth="1"/>
    <col min="8190" max="8190" width="60.54296875" style="12" customWidth="1"/>
    <col min="8191" max="8193" width="7.7265625" style="12" customWidth="1"/>
    <col min="8194" max="8194" width="29.7265625" style="12" customWidth="1"/>
    <col min="8195" max="8195" width="8.7265625" style="12" customWidth="1"/>
    <col min="8196" max="8196" width="31.7265625" style="12" customWidth="1"/>
    <col min="8197" max="8199" width="9.1796875" style="12"/>
    <col min="8200" max="8200" width="9.1796875" style="12" customWidth="1"/>
    <col min="8201" max="8434" width="9.1796875" style="12"/>
    <col min="8435" max="8437" width="9.1796875" style="12" customWidth="1"/>
    <col min="8438" max="8440" width="4.54296875" style="12" customWidth="1"/>
    <col min="8441" max="8441" width="9.1796875" style="12" customWidth="1"/>
    <col min="8442" max="8445" width="3.7265625" style="12" customWidth="1"/>
    <col min="8446" max="8446" width="60.54296875" style="12" customWidth="1"/>
    <col min="8447" max="8449" width="7.7265625" style="12" customWidth="1"/>
    <col min="8450" max="8450" width="29.7265625" style="12" customWidth="1"/>
    <col min="8451" max="8451" width="8.7265625" style="12" customWidth="1"/>
    <col min="8452" max="8452" width="31.7265625" style="12" customWidth="1"/>
    <col min="8453" max="8455" width="9.1796875" style="12"/>
    <col min="8456" max="8456" width="9.1796875" style="12" customWidth="1"/>
    <col min="8457" max="8690" width="9.1796875" style="12"/>
    <col min="8691" max="8693" width="9.1796875" style="12" customWidth="1"/>
    <col min="8694" max="8696" width="4.54296875" style="12" customWidth="1"/>
    <col min="8697" max="8697" width="9.1796875" style="12" customWidth="1"/>
    <col min="8698" max="8701" width="3.7265625" style="12" customWidth="1"/>
    <col min="8702" max="8702" width="60.54296875" style="12" customWidth="1"/>
    <col min="8703" max="8705" width="7.7265625" style="12" customWidth="1"/>
    <col min="8706" max="8706" width="29.7265625" style="12" customWidth="1"/>
    <col min="8707" max="8707" width="8.7265625" style="12" customWidth="1"/>
    <col min="8708" max="8708" width="31.7265625" style="12" customWidth="1"/>
    <col min="8709" max="8711" width="9.1796875" style="12"/>
    <col min="8712" max="8712" width="9.1796875" style="12" customWidth="1"/>
    <col min="8713" max="8946" width="9.1796875" style="12"/>
    <col min="8947" max="8949" width="9.1796875" style="12" customWidth="1"/>
    <col min="8950" max="8952" width="4.54296875" style="12" customWidth="1"/>
    <col min="8953" max="8953" width="9.1796875" style="12" customWidth="1"/>
    <col min="8954" max="8957" width="3.7265625" style="12" customWidth="1"/>
    <col min="8958" max="8958" width="60.54296875" style="12" customWidth="1"/>
    <col min="8959" max="8961" width="7.7265625" style="12" customWidth="1"/>
    <col min="8962" max="8962" width="29.7265625" style="12" customWidth="1"/>
    <col min="8963" max="8963" width="8.7265625" style="12" customWidth="1"/>
    <col min="8964" max="8964" width="31.7265625" style="12" customWidth="1"/>
    <col min="8965" max="8967" width="9.1796875" style="12"/>
    <col min="8968" max="8968" width="9.1796875" style="12" customWidth="1"/>
    <col min="8969" max="9202" width="9.1796875" style="12"/>
    <col min="9203" max="9205" width="9.1796875" style="12" customWidth="1"/>
    <col min="9206" max="9208" width="4.54296875" style="12" customWidth="1"/>
    <col min="9209" max="9209" width="9.1796875" style="12" customWidth="1"/>
    <col min="9210" max="9213" width="3.7265625" style="12" customWidth="1"/>
    <col min="9214" max="9214" width="60.54296875" style="12" customWidth="1"/>
    <col min="9215" max="9217" width="7.7265625" style="12" customWidth="1"/>
    <col min="9218" max="9218" width="29.7265625" style="12" customWidth="1"/>
    <col min="9219" max="9219" width="8.7265625" style="12" customWidth="1"/>
    <col min="9220" max="9220" width="31.7265625" style="12" customWidth="1"/>
    <col min="9221" max="9223" width="9.1796875" style="12"/>
    <col min="9224" max="9224" width="9.1796875" style="12" customWidth="1"/>
    <col min="9225" max="9458" width="9.1796875" style="12"/>
    <col min="9459" max="9461" width="9.1796875" style="12" customWidth="1"/>
    <col min="9462" max="9464" width="4.54296875" style="12" customWidth="1"/>
    <col min="9465" max="9465" width="9.1796875" style="12" customWidth="1"/>
    <col min="9466" max="9469" width="3.7265625" style="12" customWidth="1"/>
    <col min="9470" max="9470" width="60.54296875" style="12" customWidth="1"/>
    <col min="9471" max="9473" width="7.7265625" style="12" customWidth="1"/>
    <col min="9474" max="9474" width="29.7265625" style="12" customWidth="1"/>
    <col min="9475" max="9475" width="8.7265625" style="12" customWidth="1"/>
    <col min="9476" max="9476" width="31.7265625" style="12" customWidth="1"/>
    <col min="9477" max="9479" width="9.1796875" style="12"/>
    <col min="9480" max="9480" width="9.1796875" style="12" customWidth="1"/>
    <col min="9481" max="9714" width="9.1796875" style="12"/>
    <col min="9715" max="9717" width="9.1796875" style="12" customWidth="1"/>
    <col min="9718" max="9720" width="4.54296875" style="12" customWidth="1"/>
    <col min="9721" max="9721" width="9.1796875" style="12" customWidth="1"/>
    <col min="9722" max="9725" width="3.7265625" style="12" customWidth="1"/>
    <col min="9726" max="9726" width="60.54296875" style="12" customWidth="1"/>
    <col min="9727" max="9729" width="7.7265625" style="12" customWidth="1"/>
    <col min="9730" max="9730" width="29.7265625" style="12" customWidth="1"/>
    <col min="9731" max="9731" width="8.7265625" style="12" customWidth="1"/>
    <col min="9732" max="9732" width="31.7265625" style="12" customWidth="1"/>
    <col min="9733" max="9735" width="9.1796875" style="12"/>
    <col min="9736" max="9736" width="9.1796875" style="12" customWidth="1"/>
    <col min="9737" max="9970" width="9.1796875" style="12"/>
    <col min="9971" max="9973" width="9.1796875" style="12" customWidth="1"/>
    <col min="9974" max="9976" width="4.54296875" style="12" customWidth="1"/>
    <col min="9977" max="9977" width="9.1796875" style="12" customWidth="1"/>
    <col min="9978" max="9981" width="3.7265625" style="12" customWidth="1"/>
    <col min="9982" max="9982" width="60.54296875" style="12" customWidth="1"/>
    <col min="9983" max="9985" width="7.7265625" style="12" customWidth="1"/>
    <col min="9986" max="9986" width="29.7265625" style="12" customWidth="1"/>
    <col min="9987" max="9987" width="8.7265625" style="12" customWidth="1"/>
    <col min="9988" max="9988" width="31.7265625" style="12" customWidth="1"/>
    <col min="9989" max="9991" width="9.1796875" style="12"/>
    <col min="9992" max="9992" width="9.1796875" style="12" customWidth="1"/>
    <col min="9993" max="10226" width="9.1796875" style="12"/>
    <col min="10227" max="10229" width="9.1796875" style="12" customWidth="1"/>
    <col min="10230" max="10232" width="4.54296875" style="12" customWidth="1"/>
    <col min="10233" max="10233" width="9.1796875" style="12" customWidth="1"/>
    <col min="10234" max="10237" width="3.7265625" style="12" customWidth="1"/>
    <col min="10238" max="10238" width="60.54296875" style="12" customWidth="1"/>
    <col min="10239" max="10241" width="7.7265625" style="12" customWidth="1"/>
    <col min="10242" max="10242" width="29.7265625" style="12" customWidth="1"/>
    <col min="10243" max="10243" width="8.7265625" style="12" customWidth="1"/>
    <col min="10244" max="10244" width="31.7265625" style="12" customWidth="1"/>
    <col min="10245" max="10247" width="9.1796875" style="12"/>
    <col min="10248" max="10248" width="9.1796875" style="12" customWidth="1"/>
    <col min="10249" max="10482" width="9.1796875" style="12"/>
    <col min="10483" max="10485" width="9.1796875" style="12" customWidth="1"/>
    <col min="10486" max="10488" width="4.54296875" style="12" customWidth="1"/>
    <col min="10489" max="10489" width="9.1796875" style="12" customWidth="1"/>
    <col min="10490" max="10493" width="3.7265625" style="12" customWidth="1"/>
    <col min="10494" max="10494" width="60.54296875" style="12" customWidth="1"/>
    <col min="10495" max="10497" width="7.7265625" style="12" customWidth="1"/>
    <col min="10498" max="10498" width="29.7265625" style="12" customWidth="1"/>
    <col min="10499" max="10499" width="8.7265625" style="12" customWidth="1"/>
    <col min="10500" max="10500" width="31.7265625" style="12" customWidth="1"/>
    <col min="10501" max="10503" width="9.1796875" style="12"/>
    <col min="10504" max="10504" width="9.1796875" style="12" customWidth="1"/>
    <col min="10505" max="10738" width="9.1796875" style="12"/>
    <col min="10739" max="10741" width="9.1796875" style="12" customWidth="1"/>
    <col min="10742" max="10744" width="4.54296875" style="12" customWidth="1"/>
    <col min="10745" max="10745" width="9.1796875" style="12" customWidth="1"/>
    <col min="10746" max="10749" width="3.7265625" style="12" customWidth="1"/>
    <col min="10750" max="10750" width="60.54296875" style="12" customWidth="1"/>
    <col min="10751" max="10753" width="7.7265625" style="12" customWidth="1"/>
    <col min="10754" max="10754" width="29.7265625" style="12" customWidth="1"/>
    <col min="10755" max="10755" width="8.7265625" style="12" customWidth="1"/>
    <col min="10756" max="10756" width="31.7265625" style="12" customWidth="1"/>
    <col min="10757" max="10759" width="9.1796875" style="12"/>
    <col min="10760" max="10760" width="9.1796875" style="12" customWidth="1"/>
    <col min="10761" max="10994" width="9.1796875" style="12"/>
    <col min="10995" max="10997" width="9.1796875" style="12" customWidth="1"/>
    <col min="10998" max="11000" width="4.54296875" style="12" customWidth="1"/>
    <col min="11001" max="11001" width="9.1796875" style="12" customWidth="1"/>
    <col min="11002" max="11005" width="3.7265625" style="12" customWidth="1"/>
    <col min="11006" max="11006" width="60.54296875" style="12" customWidth="1"/>
    <col min="11007" max="11009" width="7.7265625" style="12" customWidth="1"/>
    <col min="11010" max="11010" width="29.7265625" style="12" customWidth="1"/>
    <col min="11011" max="11011" width="8.7265625" style="12" customWidth="1"/>
    <col min="11012" max="11012" width="31.7265625" style="12" customWidth="1"/>
    <col min="11013" max="11015" width="9.1796875" style="12"/>
    <col min="11016" max="11016" width="9.1796875" style="12" customWidth="1"/>
    <col min="11017" max="11250" width="9.1796875" style="12"/>
    <col min="11251" max="11253" width="9.1796875" style="12" customWidth="1"/>
    <col min="11254" max="11256" width="4.54296875" style="12" customWidth="1"/>
    <col min="11257" max="11257" width="9.1796875" style="12" customWidth="1"/>
    <col min="11258" max="11261" width="3.7265625" style="12" customWidth="1"/>
    <col min="11262" max="11262" width="60.54296875" style="12" customWidth="1"/>
    <col min="11263" max="11265" width="7.7265625" style="12" customWidth="1"/>
    <col min="11266" max="11266" width="29.7265625" style="12" customWidth="1"/>
    <col min="11267" max="11267" width="8.7265625" style="12" customWidth="1"/>
    <col min="11268" max="11268" width="31.7265625" style="12" customWidth="1"/>
    <col min="11269" max="11271" width="9.1796875" style="12"/>
    <col min="11272" max="11272" width="9.1796875" style="12" customWidth="1"/>
    <col min="11273" max="11506" width="9.1796875" style="12"/>
    <col min="11507" max="11509" width="9.1796875" style="12" customWidth="1"/>
    <col min="11510" max="11512" width="4.54296875" style="12" customWidth="1"/>
    <col min="11513" max="11513" width="9.1796875" style="12" customWidth="1"/>
    <col min="11514" max="11517" width="3.7265625" style="12" customWidth="1"/>
    <col min="11518" max="11518" width="60.54296875" style="12" customWidth="1"/>
    <col min="11519" max="11521" width="7.7265625" style="12" customWidth="1"/>
    <col min="11522" max="11522" width="29.7265625" style="12" customWidth="1"/>
    <col min="11523" max="11523" width="8.7265625" style="12" customWidth="1"/>
    <col min="11524" max="11524" width="31.7265625" style="12" customWidth="1"/>
    <col min="11525" max="11527" width="9.1796875" style="12"/>
    <col min="11528" max="11528" width="9.1796875" style="12" customWidth="1"/>
    <col min="11529" max="11762" width="9.1796875" style="12"/>
    <col min="11763" max="11765" width="9.1796875" style="12" customWidth="1"/>
    <col min="11766" max="11768" width="4.54296875" style="12" customWidth="1"/>
    <col min="11769" max="11769" width="9.1796875" style="12" customWidth="1"/>
    <col min="11770" max="11773" width="3.7265625" style="12" customWidth="1"/>
    <col min="11774" max="11774" width="60.54296875" style="12" customWidth="1"/>
    <col min="11775" max="11777" width="7.7265625" style="12" customWidth="1"/>
    <col min="11778" max="11778" width="29.7265625" style="12" customWidth="1"/>
    <col min="11779" max="11779" width="8.7265625" style="12" customWidth="1"/>
    <col min="11780" max="11780" width="31.7265625" style="12" customWidth="1"/>
    <col min="11781" max="11783" width="9.1796875" style="12"/>
    <col min="11784" max="11784" width="9.1796875" style="12" customWidth="1"/>
    <col min="11785" max="12018" width="9.1796875" style="12"/>
    <col min="12019" max="12021" width="9.1796875" style="12" customWidth="1"/>
    <col min="12022" max="12024" width="4.54296875" style="12" customWidth="1"/>
    <col min="12025" max="12025" width="9.1796875" style="12" customWidth="1"/>
    <col min="12026" max="12029" width="3.7265625" style="12" customWidth="1"/>
    <col min="12030" max="12030" width="60.54296875" style="12" customWidth="1"/>
    <col min="12031" max="12033" width="7.7265625" style="12" customWidth="1"/>
    <col min="12034" max="12034" width="29.7265625" style="12" customWidth="1"/>
    <col min="12035" max="12035" width="8.7265625" style="12" customWidth="1"/>
    <col min="12036" max="12036" width="31.7265625" style="12" customWidth="1"/>
    <col min="12037" max="12039" width="9.1796875" style="12"/>
    <col min="12040" max="12040" width="9.1796875" style="12" customWidth="1"/>
    <col min="12041" max="12274" width="9.1796875" style="12"/>
    <col min="12275" max="12277" width="9.1796875" style="12" customWidth="1"/>
    <col min="12278" max="12280" width="4.54296875" style="12" customWidth="1"/>
    <col min="12281" max="12281" width="9.1796875" style="12" customWidth="1"/>
    <col min="12282" max="12285" width="3.7265625" style="12" customWidth="1"/>
    <col min="12286" max="12286" width="60.54296875" style="12" customWidth="1"/>
    <col min="12287" max="12289" width="7.7265625" style="12" customWidth="1"/>
    <col min="12290" max="12290" width="29.7265625" style="12" customWidth="1"/>
    <col min="12291" max="12291" width="8.7265625" style="12" customWidth="1"/>
    <col min="12292" max="12292" width="31.7265625" style="12" customWidth="1"/>
    <col min="12293" max="12295" width="9.1796875" style="12"/>
    <col min="12296" max="12296" width="9.1796875" style="12" customWidth="1"/>
    <col min="12297" max="12530" width="9.1796875" style="12"/>
    <col min="12531" max="12533" width="9.1796875" style="12" customWidth="1"/>
    <col min="12534" max="12536" width="4.54296875" style="12" customWidth="1"/>
    <col min="12537" max="12537" width="9.1796875" style="12" customWidth="1"/>
    <col min="12538" max="12541" width="3.7265625" style="12" customWidth="1"/>
    <col min="12542" max="12542" width="60.54296875" style="12" customWidth="1"/>
    <col min="12543" max="12545" width="7.7265625" style="12" customWidth="1"/>
    <col min="12546" max="12546" width="29.7265625" style="12" customWidth="1"/>
    <col min="12547" max="12547" width="8.7265625" style="12" customWidth="1"/>
    <col min="12548" max="12548" width="31.7265625" style="12" customWidth="1"/>
    <col min="12549" max="12551" width="9.1796875" style="12"/>
    <col min="12552" max="12552" width="9.1796875" style="12" customWidth="1"/>
    <col min="12553" max="12786" width="9.1796875" style="12"/>
    <col min="12787" max="12789" width="9.1796875" style="12" customWidth="1"/>
    <col min="12790" max="12792" width="4.54296875" style="12" customWidth="1"/>
    <col min="12793" max="12793" width="9.1796875" style="12" customWidth="1"/>
    <col min="12794" max="12797" width="3.7265625" style="12" customWidth="1"/>
    <col min="12798" max="12798" width="60.54296875" style="12" customWidth="1"/>
    <col min="12799" max="12801" width="7.7265625" style="12" customWidth="1"/>
    <col min="12802" max="12802" width="29.7265625" style="12" customWidth="1"/>
    <col min="12803" max="12803" width="8.7265625" style="12" customWidth="1"/>
    <col min="12804" max="12804" width="31.7265625" style="12" customWidth="1"/>
    <col min="12805" max="12807" width="9.1796875" style="12"/>
    <col min="12808" max="12808" width="9.1796875" style="12" customWidth="1"/>
    <col min="12809" max="13042" width="9.1796875" style="12"/>
    <col min="13043" max="13045" width="9.1796875" style="12" customWidth="1"/>
    <col min="13046" max="13048" width="4.54296875" style="12" customWidth="1"/>
    <col min="13049" max="13049" width="9.1796875" style="12" customWidth="1"/>
    <col min="13050" max="13053" width="3.7265625" style="12" customWidth="1"/>
    <col min="13054" max="13054" width="60.54296875" style="12" customWidth="1"/>
    <col min="13055" max="13057" width="7.7265625" style="12" customWidth="1"/>
    <col min="13058" max="13058" width="29.7265625" style="12" customWidth="1"/>
    <col min="13059" max="13059" width="8.7265625" style="12" customWidth="1"/>
    <col min="13060" max="13060" width="31.7265625" style="12" customWidth="1"/>
    <col min="13061" max="13063" width="9.1796875" style="12"/>
    <col min="13064" max="13064" width="9.1796875" style="12" customWidth="1"/>
    <col min="13065" max="13298" width="9.1796875" style="12"/>
    <col min="13299" max="13301" width="9.1796875" style="12" customWidth="1"/>
    <col min="13302" max="13304" width="4.54296875" style="12" customWidth="1"/>
    <col min="13305" max="13305" width="9.1796875" style="12" customWidth="1"/>
    <col min="13306" max="13309" width="3.7265625" style="12" customWidth="1"/>
    <col min="13310" max="13310" width="60.54296875" style="12" customWidth="1"/>
    <col min="13311" max="13313" width="7.7265625" style="12" customWidth="1"/>
    <col min="13314" max="13314" width="29.7265625" style="12" customWidth="1"/>
    <col min="13315" max="13315" width="8.7265625" style="12" customWidth="1"/>
    <col min="13316" max="13316" width="31.7265625" style="12" customWidth="1"/>
    <col min="13317" max="13319" width="9.1796875" style="12"/>
    <col min="13320" max="13320" width="9.1796875" style="12" customWidth="1"/>
    <col min="13321" max="13554" width="9.1796875" style="12"/>
    <col min="13555" max="13557" width="9.1796875" style="12" customWidth="1"/>
    <col min="13558" max="13560" width="4.54296875" style="12" customWidth="1"/>
    <col min="13561" max="13561" width="9.1796875" style="12" customWidth="1"/>
    <col min="13562" max="13565" width="3.7265625" style="12" customWidth="1"/>
    <col min="13566" max="13566" width="60.54296875" style="12" customWidth="1"/>
    <col min="13567" max="13569" width="7.7265625" style="12" customWidth="1"/>
    <col min="13570" max="13570" width="29.7265625" style="12" customWidth="1"/>
    <col min="13571" max="13571" width="8.7265625" style="12" customWidth="1"/>
    <col min="13572" max="13572" width="31.7265625" style="12" customWidth="1"/>
    <col min="13573" max="13575" width="9.1796875" style="12"/>
    <col min="13576" max="13576" width="9.1796875" style="12" customWidth="1"/>
    <col min="13577" max="13810" width="9.1796875" style="12"/>
    <col min="13811" max="13813" width="9.1796875" style="12" customWidth="1"/>
    <col min="13814" max="13816" width="4.54296875" style="12" customWidth="1"/>
    <col min="13817" max="13817" width="9.1796875" style="12" customWidth="1"/>
    <col min="13818" max="13821" width="3.7265625" style="12" customWidth="1"/>
    <col min="13822" max="13822" width="60.54296875" style="12" customWidth="1"/>
    <col min="13823" max="13825" width="7.7265625" style="12" customWidth="1"/>
    <col min="13826" max="13826" width="29.7265625" style="12" customWidth="1"/>
    <col min="13827" max="13827" width="8.7265625" style="12" customWidth="1"/>
    <col min="13828" max="13828" width="31.7265625" style="12" customWidth="1"/>
    <col min="13829" max="13831" width="9.1796875" style="12"/>
    <col min="13832" max="13832" width="9.1796875" style="12" customWidth="1"/>
    <col min="13833" max="14066" width="9.1796875" style="12"/>
    <col min="14067" max="14069" width="9.1796875" style="12" customWidth="1"/>
    <col min="14070" max="14072" width="4.54296875" style="12" customWidth="1"/>
    <col min="14073" max="14073" width="9.1796875" style="12" customWidth="1"/>
    <col min="14074" max="14077" width="3.7265625" style="12" customWidth="1"/>
    <col min="14078" max="14078" width="60.54296875" style="12" customWidth="1"/>
    <col min="14079" max="14081" width="7.7265625" style="12" customWidth="1"/>
    <col min="14082" max="14082" width="29.7265625" style="12" customWidth="1"/>
    <col min="14083" max="14083" width="8.7265625" style="12" customWidth="1"/>
    <col min="14084" max="14084" width="31.7265625" style="12" customWidth="1"/>
    <col min="14085" max="14087" width="9.1796875" style="12"/>
    <col min="14088" max="14088" width="9.1796875" style="12" customWidth="1"/>
    <col min="14089" max="14322" width="9.1796875" style="12"/>
    <col min="14323" max="14325" width="9.1796875" style="12" customWidth="1"/>
    <col min="14326" max="14328" width="4.54296875" style="12" customWidth="1"/>
    <col min="14329" max="14329" width="9.1796875" style="12" customWidth="1"/>
    <col min="14330" max="14333" width="3.7265625" style="12" customWidth="1"/>
    <col min="14334" max="14334" width="60.54296875" style="12" customWidth="1"/>
    <col min="14335" max="14337" width="7.7265625" style="12" customWidth="1"/>
    <col min="14338" max="14338" width="29.7265625" style="12" customWidth="1"/>
    <col min="14339" max="14339" width="8.7265625" style="12" customWidth="1"/>
    <col min="14340" max="14340" width="31.7265625" style="12" customWidth="1"/>
    <col min="14341" max="14343" width="9.1796875" style="12"/>
    <col min="14344" max="14344" width="9.1796875" style="12" customWidth="1"/>
    <col min="14345" max="14578" width="9.1796875" style="12"/>
    <col min="14579" max="14581" width="9.1796875" style="12" customWidth="1"/>
    <col min="14582" max="14584" width="4.54296875" style="12" customWidth="1"/>
    <col min="14585" max="14585" width="9.1796875" style="12" customWidth="1"/>
    <col min="14586" max="14589" width="3.7265625" style="12" customWidth="1"/>
    <col min="14590" max="14590" width="60.54296875" style="12" customWidth="1"/>
    <col min="14591" max="14593" width="7.7265625" style="12" customWidth="1"/>
    <col min="14594" max="14594" width="29.7265625" style="12" customWidth="1"/>
    <col min="14595" max="14595" width="8.7265625" style="12" customWidth="1"/>
    <col min="14596" max="14596" width="31.7265625" style="12" customWidth="1"/>
    <col min="14597" max="14599" width="9.1796875" style="12"/>
    <col min="14600" max="14600" width="9.1796875" style="12" customWidth="1"/>
    <col min="14601" max="14834" width="9.1796875" style="12"/>
    <col min="14835" max="14837" width="9.1796875" style="12" customWidth="1"/>
    <col min="14838" max="14840" width="4.54296875" style="12" customWidth="1"/>
    <col min="14841" max="14841" width="9.1796875" style="12" customWidth="1"/>
    <col min="14842" max="14845" width="3.7265625" style="12" customWidth="1"/>
    <col min="14846" max="14846" width="60.54296875" style="12" customWidth="1"/>
    <col min="14847" max="14849" width="7.7265625" style="12" customWidth="1"/>
    <col min="14850" max="14850" width="29.7265625" style="12" customWidth="1"/>
    <col min="14851" max="14851" width="8.7265625" style="12" customWidth="1"/>
    <col min="14852" max="14852" width="31.7265625" style="12" customWidth="1"/>
    <col min="14853" max="14855" width="9.1796875" style="12"/>
    <col min="14856" max="14856" width="9.1796875" style="12" customWidth="1"/>
    <col min="14857" max="15090" width="9.1796875" style="12"/>
    <col min="15091" max="15093" width="9.1796875" style="12" customWidth="1"/>
    <col min="15094" max="15096" width="4.54296875" style="12" customWidth="1"/>
    <col min="15097" max="15097" width="9.1796875" style="12" customWidth="1"/>
    <col min="15098" max="15101" width="3.7265625" style="12" customWidth="1"/>
    <col min="15102" max="15102" width="60.54296875" style="12" customWidth="1"/>
    <col min="15103" max="15105" width="7.7265625" style="12" customWidth="1"/>
    <col min="15106" max="15106" width="29.7265625" style="12" customWidth="1"/>
    <col min="15107" max="15107" width="8.7265625" style="12" customWidth="1"/>
    <col min="15108" max="15108" width="31.7265625" style="12" customWidth="1"/>
    <col min="15109" max="15111" width="9.1796875" style="12"/>
    <col min="15112" max="15112" width="9.1796875" style="12" customWidth="1"/>
    <col min="15113" max="15346" width="9.1796875" style="12"/>
    <col min="15347" max="15349" width="9.1796875" style="12" customWidth="1"/>
    <col min="15350" max="15352" width="4.54296875" style="12" customWidth="1"/>
    <col min="15353" max="15353" width="9.1796875" style="12" customWidth="1"/>
    <col min="15354" max="15357" width="3.7265625" style="12" customWidth="1"/>
    <col min="15358" max="15358" width="60.54296875" style="12" customWidth="1"/>
    <col min="15359" max="15361" width="7.7265625" style="12" customWidth="1"/>
    <col min="15362" max="15362" width="29.7265625" style="12" customWidth="1"/>
    <col min="15363" max="15363" width="8.7265625" style="12" customWidth="1"/>
    <col min="15364" max="15364" width="31.7265625" style="12" customWidth="1"/>
    <col min="15365" max="15367" width="9.1796875" style="12"/>
    <col min="15368" max="15368" width="9.1796875" style="12" customWidth="1"/>
    <col min="15369" max="15602" width="9.1796875" style="12"/>
    <col min="15603" max="15605" width="9.1796875" style="12" customWidth="1"/>
    <col min="15606" max="15608" width="4.54296875" style="12" customWidth="1"/>
    <col min="15609" max="15609" width="9.1796875" style="12" customWidth="1"/>
    <col min="15610" max="15613" width="3.7265625" style="12" customWidth="1"/>
    <col min="15614" max="15614" width="60.54296875" style="12" customWidth="1"/>
    <col min="15615" max="15617" width="7.7265625" style="12" customWidth="1"/>
    <col min="15618" max="15618" width="29.7265625" style="12" customWidth="1"/>
    <col min="15619" max="15619" width="8.7265625" style="12" customWidth="1"/>
    <col min="15620" max="15620" width="31.7265625" style="12" customWidth="1"/>
    <col min="15621" max="15623" width="9.1796875" style="12"/>
    <col min="15624" max="15624" width="9.1796875" style="12" customWidth="1"/>
    <col min="15625" max="15858" width="9.1796875" style="12"/>
    <col min="15859" max="15861" width="9.1796875" style="12" customWidth="1"/>
    <col min="15862" max="15864" width="4.54296875" style="12" customWidth="1"/>
    <col min="15865" max="15865" width="9.1796875" style="12" customWidth="1"/>
    <col min="15866" max="15869" width="3.7265625" style="12" customWidth="1"/>
    <col min="15870" max="15870" width="60.54296875" style="12" customWidth="1"/>
    <col min="15871" max="15873" width="7.7265625" style="12" customWidth="1"/>
    <col min="15874" max="15874" width="29.7265625" style="12" customWidth="1"/>
    <col min="15875" max="15875" width="8.7265625" style="12" customWidth="1"/>
    <col min="15876" max="15876" width="31.7265625" style="12" customWidth="1"/>
    <col min="15877" max="15879" width="9.1796875" style="12"/>
    <col min="15880" max="15880" width="9.1796875" style="12" customWidth="1"/>
    <col min="15881" max="16114" width="9.1796875" style="12"/>
    <col min="16115" max="16117" width="9.1796875" style="12" customWidth="1"/>
    <col min="16118" max="16120" width="4.54296875" style="12" customWidth="1"/>
    <col min="16121" max="16121" width="9.1796875" style="12" customWidth="1"/>
    <col min="16122" max="16125" width="3.7265625" style="12" customWidth="1"/>
    <col min="16126" max="16126" width="60.54296875" style="12" customWidth="1"/>
    <col min="16127" max="16129" width="7.7265625" style="12" customWidth="1"/>
    <col min="16130" max="16130" width="29.7265625" style="12" customWidth="1"/>
    <col min="16131" max="16131" width="8.7265625" style="12" customWidth="1"/>
    <col min="16132" max="16132" width="31.7265625" style="12" customWidth="1"/>
    <col min="16133" max="16135" width="9.1796875" style="12"/>
    <col min="16136" max="16136" width="9.1796875" style="12" customWidth="1"/>
    <col min="16137" max="16384" width="9.1796875" style="12"/>
  </cols>
  <sheetData>
    <row r="1" spans="1:48" ht="15.5" x14ac:dyDescent="0.25">
      <c r="D1" s="11" t="s">
        <v>296</v>
      </c>
      <c r="J1" s="31"/>
      <c r="K1" s="31"/>
      <c r="L1" s="31"/>
      <c r="M1" s="31"/>
      <c r="N1" s="32"/>
      <c r="O1" s="32"/>
      <c r="P1" s="33"/>
      <c r="Q1" s="34"/>
      <c r="R1" s="33"/>
      <c r="S1" s="34"/>
      <c r="T1" s="33"/>
      <c r="U1" s="34"/>
      <c r="V1" s="33"/>
      <c r="W1" s="32"/>
      <c r="X1" s="32"/>
      <c r="Y1" s="32"/>
      <c r="Z1" s="32"/>
      <c r="AA1" s="32"/>
      <c r="AB1" s="33"/>
      <c r="AC1" s="33"/>
      <c r="AD1" s="33"/>
      <c r="AE1" s="43"/>
      <c r="AF1" s="33"/>
      <c r="AG1" s="33"/>
      <c r="AH1" s="33"/>
      <c r="AI1" s="33"/>
      <c r="AJ1" s="33"/>
      <c r="AK1" s="33"/>
      <c r="AL1" s="33"/>
      <c r="AM1" s="33"/>
      <c r="AN1" s="33"/>
      <c r="AO1" s="33"/>
      <c r="AP1" s="33"/>
      <c r="AQ1" s="33"/>
    </row>
    <row r="2" spans="1:48" ht="16" thickBot="1" x14ac:dyDescent="0.3">
      <c r="D2" s="13" t="str">
        <f>LEFT(Country!B3,3)</f>
        <v>AUS</v>
      </c>
      <c r="J2" s="32"/>
      <c r="K2" s="32"/>
      <c r="L2" s="32"/>
      <c r="M2" s="32"/>
      <c r="N2" s="32"/>
      <c r="O2" s="32"/>
      <c r="P2" s="32"/>
      <c r="Q2" s="34"/>
      <c r="R2" s="32"/>
      <c r="S2" s="34"/>
      <c r="T2" s="32"/>
      <c r="U2" s="34"/>
      <c r="V2" s="32"/>
      <c r="W2" s="32"/>
      <c r="X2" s="32"/>
      <c r="Y2" s="32"/>
      <c r="Z2" s="32"/>
      <c r="AA2" s="32"/>
      <c r="AB2" s="32"/>
      <c r="AC2" s="32"/>
      <c r="AD2" s="32"/>
      <c r="AE2" s="32"/>
      <c r="AF2" s="32"/>
      <c r="AG2" s="32"/>
      <c r="AH2" s="35"/>
      <c r="AI2" s="36"/>
      <c r="AJ2" s="36"/>
      <c r="AK2" s="36"/>
      <c r="AL2" s="36"/>
      <c r="AM2" s="36"/>
      <c r="AN2" s="36"/>
      <c r="AO2" s="36"/>
      <c r="AP2" s="37"/>
      <c r="AQ2" s="37"/>
    </row>
    <row r="3" spans="1:48" ht="13.5" thickBot="1" x14ac:dyDescent="0.3">
      <c r="D3" s="14"/>
      <c r="E3" s="15"/>
      <c r="F3" s="15"/>
      <c r="G3" s="15"/>
      <c r="H3" s="16"/>
      <c r="I3" s="47"/>
      <c r="J3" s="309" t="s">
        <v>76</v>
      </c>
      <c r="K3" s="310"/>
      <c r="L3" s="310"/>
      <c r="M3" s="310"/>
      <c r="N3" s="311" t="s">
        <v>322</v>
      </c>
      <c r="O3" s="312"/>
      <c r="P3" s="312"/>
      <c r="Q3" s="312"/>
      <c r="R3" s="312"/>
      <c r="S3" s="312"/>
      <c r="T3" s="312"/>
      <c r="U3" s="312"/>
      <c r="V3" s="312"/>
      <c r="W3" s="313"/>
      <c r="X3" s="314" t="s">
        <v>76</v>
      </c>
      <c r="Y3" s="315"/>
      <c r="Z3" s="315"/>
      <c r="AA3" s="316"/>
      <c r="AB3" s="317" t="s">
        <v>77</v>
      </c>
      <c r="AC3" s="318"/>
      <c r="AD3" s="318"/>
      <c r="AE3" s="318"/>
      <c r="AF3" s="318"/>
      <c r="AG3" s="318"/>
      <c r="AH3" s="318"/>
      <c r="AI3" s="318"/>
      <c r="AJ3" s="318"/>
      <c r="AK3" s="318"/>
      <c r="AL3" s="318"/>
      <c r="AM3" s="318"/>
      <c r="AN3" s="318"/>
      <c r="AO3" s="318"/>
      <c r="AP3" s="318"/>
      <c r="AQ3" s="319"/>
      <c r="AR3" s="76"/>
      <c r="AS3" s="305" t="s">
        <v>270</v>
      </c>
      <c r="AT3" s="305"/>
      <c r="AU3" s="305"/>
      <c r="AV3" s="306"/>
    </row>
    <row r="4" spans="1:48" s="30" customFormat="1" ht="110.15" customHeight="1" thickBot="1" x14ac:dyDescent="0.3">
      <c r="A4" s="93" t="s">
        <v>144</v>
      </c>
      <c r="B4" s="94" t="s">
        <v>18</v>
      </c>
      <c r="C4" s="93" t="s">
        <v>15</v>
      </c>
      <c r="D4" s="320" t="s">
        <v>73</v>
      </c>
      <c r="E4" s="321"/>
      <c r="F4" s="321"/>
      <c r="G4" s="321"/>
      <c r="H4" s="322"/>
      <c r="I4" s="227" t="s">
        <v>358</v>
      </c>
      <c r="J4" s="29"/>
      <c r="K4" s="29"/>
      <c r="L4" s="29"/>
      <c r="M4" s="27"/>
      <c r="N4" s="25" t="s">
        <v>78</v>
      </c>
      <c r="O4" s="26" t="s">
        <v>79</v>
      </c>
      <c r="P4" s="27" t="s">
        <v>323</v>
      </c>
      <c r="Q4" s="26" t="s">
        <v>80</v>
      </c>
      <c r="R4" s="211" t="s">
        <v>84</v>
      </c>
      <c r="S4" s="211" t="s">
        <v>85</v>
      </c>
      <c r="T4" s="211" t="s">
        <v>334</v>
      </c>
      <c r="U4" s="211" t="s">
        <v>344</v>
      </c>
      <c r="V4" s="26" t="s">
        <v>324</v>
      </c>
      <c r="W4" s="28" t="s">
        <v>81</v>
      </c>
      <c r="X4" s="38"/>
      <c r="Y4" s="39"/>
      <c r="Z4" s="26"/>
      <c r="AA4" s="38"/>
      <c r="AB4" s="25" t="s">
        <v>82</v>
      </c>
      <c r="AC4" s="26" t="s">
        <v>83</v>
      </c>
      <c r="AD4" s="26" t="s">
        <v>84</v>
      </c>
      <c r="AE4" s="26" t="s">
        <v>85</v>
      </c>
      <c r="AF4" s="40" t="s">
        <v>86</v>
      </c>
      <c r="AG4" s="26" t="s">
        <v>87</v>
      </c>
      <c r="AH4" s="26" t="s">
        <v>343</v>
      </c>
      <c r="AI4" s="41" t="s">
        <v>88</v>
      </c>
      <c r="AJ4" s="26" t="s">
        <v>89</v>
      </c>
      <c r="AK4" s="42" t="s">
        <v>90</v>
      </c>
      <c r="AL4" s="26" t="s">
        <v>87</v>
      </c>
      <c r="AM4" s="26" t="s">
        <v>343</v>
      </c>
      <c r="AN4" s="26" t="s">
        <v>91</v>
      </c>
      <c r="AO4" s="41" t="s">
        <v>92</v>
      </c>
      <c r="AP4" s="26" t="s">
        <v>93</v>
      </c>
      <c r="AQ4" s="55" t="s">
        <v>94</v>
      </c>
      <c r="AR4" s="77"/>
      <c r="AS4" s="29"/>
      <c r="AT4" s="72"/>
      <c r="AU4" s="73"/>
      <c r="AV4" s="74"/>
    </row>
    <row r="5" spans="1:48" s="30" customFormat="1" ht="15.75" customHeight="1" x14ac:dyDescent="0.25">
      <c r="A5" s="93"/>
      <c r="B5" s="94"/>
      <c r="C5" s="198"/>
      <c r="D5" s="345"/>
      <c r="E5" s="345"/>
      <c r="F5" s="345"/>
      <c r="G5" s="345"/>
      <c r="H5" s="346"/>
      <c r="I5" s="90"/>
      <c r="J5" s="253"/>
      <c r="K5" s="254"/>
      <c r="L5" s="254"/>
      <c r="M5" s="230"/>
      <c r="N5" s="95"/>
      <c r="O5" s="96"/>
      <c r="P5" s="280"/>
      <c r="Q5" s="96"/>
      <c r="R5" s="100"/>
      <c r="S5" s="95"/>
      <c r="T5" s="97"/>
      <c r="U5" s="95"/>
      <c r="V5" s="96"/>
      <c r="W5" s="98"/>
      <c r="X5" s="99"/>
      <c r="Y5" s="97"/>
      <c r="Z5" s="97"/>
      <c r="AA5" s="98"/>
      <c r="AB5" s="282"/>
      <c r="AC5" s="167"/>
      <c r="AD5" s="96"/>
      <c r="AE5" s="96"/>
      <c r="AF5" s="101"/>
      <c r="AG5" s="95"/>
      <c r="AH5" s="96"/>
      <c r="AI5" s="95"/>
      <c r="AJ5" s="96"/>
      <c r="AK5" s="102"/>
      <c r="AL5" s="96"/>
      <c r="AM5" s="97"/>
      <c r="AN5" s="96"/>
      <c r="AO5" s="95"/>
      <c r="AP5" s="96"/>
      <c r="AQ5" s="98"/>
      <c r="AR5" s="77"/>
      <c r="AS5" s="103"/>
      <c r="AT5" s="104"/>
      <c r="AU5" s="104"/>
      <c r="AV5" s="105"/>
    </row>
    <row r="6" spans="1:48" s="30" customFormat="1" ht="15.75" customHeight="1" x14ac:dyDescent="0.25">
      <c r="A6" s="93"/>
      <c r="B6" s="94"/>
      <c r="C6" s="198"/>
      <c r="D6" s="327"/>
      <c r="E6" s="327"/>
      <c r="F6" s="327"/>
      <c r="G6" s="327"/>
      <c r="H6" s="328"/>
      <c r="I6" s="90"/>
      <c r="J6" s="255"/>
      <c r="K6" s="256"/>
      <c r="L6" s="256"/>
      <c r="M6" s="231"/>
      <c r="N6" s="95"/>
      <c r="O6" s="96"/>
      <c r="P6" s="96"/>
      <c r="Q6" s="95"/>
      <c r="R6" s="166"/>
      <c r="S6" s="166"/>
      <c r="T6" s="96"/>
      <c r="U6" s="95"/>
      <c r="V6" s="96"/>
      <c r="W6" s="106"/>
      <c r="X6" s="107"/>
      <c r="Y6" s="96"/>
      <c r="Z6" s="96"/>
      <c r="AA6" s="106"/>
      <c r="AB6" s="282"/>
      <c r="AC6" s="167"/>
      <c r="AD6" s="96"/>
      <c r="AE6" s="96"/>
      <c r="AF6" s="101"/>
      <c r="AG6" s="95"/>
      <c r="AH6" s="96"/>
      <c r="AI6" s="95"/>
      <c r="AJ6" s="96"/>
      <c r="AK6" s="102"/>
      <c r="AL6" s="96"/>
      <c r="AM6" s="96"/>
      <c r="AN6" s="96"/>
      <c r="AO6" s="95"/>
      <c r="AP6" s="96"/>
      <c r="AQ6" s="106"/>
      <c r="AR6" s="77"/>
      <c r="AS6" s="103"/>
      <c r="AT6" s="108"/>
      <c r="AU6" s="108"/>
      <c r="AV6" s="105"/>
    </row>
    <row r="7" spans="1:48" ht="36.75" customHeight="1" x14ac:dyDescent="0.25">
      <c r="A7" s="93"/>
      <c r="C7" s="109"/>
      <c r="D7" s="327" t="s">
        <v>206</v>
      </c>
      <c r="E7" s="327"/>
      <c r="F7" s="327"/>
      <c r="G7" s="327"/>
      <c r="H7" s="328"/>
      <c r="I7" s="90"/>
      <c r="J7" s="257"/>
      <c r="K7" s="111"/>
      <c r="L7" s="111"/>
      <c r="M7" s="114"/>
      <c r="N7" s="110"/>
      <c r="O7" s="110"/>
      <c r="P7" s="111"/>
      <c r="Q7" s="110"/>
      <c r="R7" s="111"/>
      <c r="S7" s="110"/>
      <c r="T7" s="110"/>
      <c r="U7" s="110"/>
      <c r="V7" s="112" t="str">
        <f>IF(P7="","",P7)</f>
        <v/>
      </c>
      <c r="W7" s="113"/>
      <c r="X7" s="107"/>
      <c r="Y7" s="96"/>
      <c r="Z7" s="96"/>
      <c r="AA7" s="106"/>
      <c r="AB7" s="283"/>
      <c r="AC7" s="219"/>
      <c r="AD7" s="116"/>
      <c r="AE7" s="117"/>
      <c r="AF7" s="116"/>
      <c r="AG7" s="117"/>
      <c r="AH7" s="116"/>
      <c r="AI7" s="117"/>
      <c r="AJ7" s="116"/>
      <c r="AK7" s="117"/>
      <c r="AL7" s="116"/>
      <c r="AM7" s="116"/>
      <c r="AN7" s="116"/>
      <c r="AO7" s="177"/>
      <c r="AP7" s="119"/>
      <c r="AQ7" s="120"/>
      <c r="AR7" s="76"/>
      <c r="AS7" s="103"/>
      <c r="AT7" s="108"/>
      <c r="AU7" s="108"/>
      <c r="AV7" s="105"/>
    </row>
    <row r="8" spans="1:48" ht="215.25" customHeight="1" x14ac:dyDescent="0.25">
      <c r="A8" s="93"/>
      <c r="C8" s="109"/>
      <c r="D8" s="325" t="s">
        <v>326</v>
      </c>
      <c r="E8" s="325"/>
      <c r="F8" s="325"/>
      <c r="G8" s="325"/>
      <c r="H8" s="326"/>
      <c r="I8" s="90"/>
      <c r="J8" s="258"/>
      <c r="K8" s="119"/>
      <c r="L8" s="119"/>
      <c r="M8" s="120"/>
      <c r="N8" s="118"/>
      <c r="O8" s="118"/>
      <c r="P8" s="118"/>
      <c r="Q8" s="119"/>
      <c r="R8" s="118"/>
      <c r="S8" s="118"/>
      <c r="T8" s="118"/>
      <c r="U8" s="118"/>
      <c r="V8" s="112"/>
      <c r="W8" s="106"/>
      <c r="X8" s="145"/>
      <c r="Y8" s="174"/>
      <c r="Z8" s="174"/>
      <c r="AA8" s="113"/>
      <c r="AB8" s="284"/>
      <c r="AC8" s="220"/>
      <c r="AD8" s="116"/>
      <c r="AE8" s="117"/>
      <c r="AF8" s="116"/>
      <c r="AG8" s="117"/>
      <c r="AH8" s="116"/>
      <c r="AI8" s="117"/>
      <c r="AJ8" s="116"/>
      <c r="AK8" s="117"/>
      <c r="AL8" s="116"/>
      <c r="AM8" s="116"/>
      <c r="AN8" s="116"/>
      <c r="AO8" s="177"/>
      <c r="AP8" s="119"/>
      <c r="AQ8" s="120"/>
      <c r="AR8" s="76"/>
      <c r="AS8" s="103"/>
      <c r="AT8" s="108"/>
      <c r="AU8" s="108"/>
      <c r="AV8" s="105"/>
    </row>
    <row r="9" spans="1:48" ht="91.5" customHeight="1" x14ac:dyDescent="0.25">
      <c r="A9" s="93"/>
      <c r="C9" s="109"/>
      <c r="D9" s="325"/>
      <c r="E9" s="325"/>
      <c r="F9" s="325"/>
      <c r="G9" s="325"/>
      <c r="H9" s="326"/>
      <c r="I9" s="90"/>
      <c r="J9" s="258"/>
      <c r="K9" s="119"/>
      <c r="L9" s="119"/>
      <c r="M9" s="120"/>
      <c r="N9" s="110"/>
      <c r="O9" s="110"/>
      <c r="P9" s="118"/>
      <c r="Q9" s="119"/>
      <c r="R9" s="118"/>
      <c r="S9" s="118"/>
      <c r="T9" s="118"/>
      <c r="U9" s="118"/>
      <c r="V9" s="112"/>
      <c r="W9" s="106"/>
      <c r="X9" s="145"/>
      <c r="Y9" s="174"/>
      <c r="Z9" s="174"/>
      <c r="AA9" s="113"/>
      <c r="AB9" s="284"/>
      <c r="AC9" s="220"/>
      <c r="AD9" s="116"/>
      <c r="AE9" s="117"/>
      <c r="AF9" s="116"/>
      <c r="AG9" s="117"/>
      <c r="AH9" s="116"/>
      <c r="AI9" s="117"/>
      <c r="AJ9" s="116"/>
      <c r="AK9" s="117"/>
      <c r="AL9" s="116"/>
      <c r="AM9" s="116"/>
      <c r="AN9" s="116"/>
      <c r="AO9" s="177"/>
      <c r="AP9" s="119"/>
      <c r="AQ9" s="120"/>
      <c r="AR9" s="76"/>
      <c r="AS9" s="103"/>
      <c r="AT9" s="108"/>
      <c r="AU9" s="108"/>
      <c r="AV9" s="105"/>
    </row>
    <row r="10" spans="1:48" s="43" customFormat="1" ht="46" x14ac:dyDescent="0.25">
      <c r="A10" s="122" t="str">
        <f>MID(E10,FIND("(Q",E10)+1,7)</f>
        <v>Q10b.01</v>
      </c>
      <c r="B10" s="123" t="s">
        <v>145</v>
      </c>
      <c r="C10" s="124"/>
      <c r="D10" s="295"/>
      <c r="E10" s="329" t="s">
        <v>309</v>
      </c>
      <c r="F10" s="329"/>
      <c r="G10" s="329"/>
      <c r="H10" s="330"/>
      <c r="I10" s="213" t="s">
        <v>303</v>
      </c>
      <c r="J10" s="107"/>
      <c r="K10" s="96"/>
      <c r="L10" s="96"/>
      <c r="M10" s="106"/>
      <c r="N10" s="127" t="s">
        <v>0</v>
      </c>
      <c r="O10" s="128" t="s">
        <v>433</v>
      </c>
      <c r="P10" s="128"/>
      <c r="Q10" s="128"/>
      <c r="R10" s="127"/>
      <c r="S10" s="129"/>
      <c r="T10" s="128"/>
      <c r="U10" s="129"/>
      <c r="V10" s="128" t="str">
        <f t="shared" ref="V10:V71" si="0">IF(AND(T10="",R10="",P10="",N10=""),"",IF(AND(T10="",R10="", P10=""),N10,IF(AND(T10="", R10="",P10&lt;&gt;""),P10,IF(AND(T10="",R10&lt;&gt;""),R10,T10))))</f>
        <v/>
      </c>
      <c r="W10" s="130"/>
      <c r="X10" s="107"/>
      <c r="Y10" s="96"/>
      <c r="Z10" s="96"/>
      <c r="AA10" s="106"/>
      <c r="AB10" s="285"/>
      <c r="AC10" s="286"/>
      <c r="AD10" s="132"/>
      <c r="AE10" s="132"/>
      <c r="AF10" s="132" t="str">
        <f>IF(AND(AD10="",AB10=""),"",IF(AND(AD10="",AB10&lt;&gt;""),AB10,IF(AND(AD10="",AB10&lt;&gt;""),AB10,AD10)))</f>
        <v/>
      </c>
      <c r="AG10" s="133"/>
      <c r="AH10" s="134"/>
      <c r="AI10" s="133"/>
      <c r="AJ10" s="134"/>
      <c r="AK10" s="133" t="str">
        <f>IF(AND(AI10="",AG10="",AF10=""),"",IF(AND(AI10="",AG10=""),AF10,IF(AND(AI10="",AG10&lt;&gt;""),AG10,IF(AND(AI10="",AG10&lt;&gt;""),AG10,AI10))))</f>
        <v/>
      </c>
      <c r="AL10" s="134"/>
      <c r="AM10" s="134"/>
      <c r="AN10" s="134"/>
      <c r="AO10" s="133"/>
      <c r="AP10" s="134" t="str">
        <f>IF(AND(AN10="",AL10="",AK10=""),".",IF(AND(AN10="",AL10=""),AK10,IF(AND(AN10="",AL10&lt;&gt;""),AL10,IF(AND(AN10="",AL10&lt;&gt;""),AL10,AN10))))</f>
        <v>.</v>
      </c>
      <c r="AQ10" s="135"/>
      <c r="AR10" s="136"/>
      <c r="AS10" s="103"/>
      <c r="AT10" s="108"/>
      <c r="AU10" s="108"/>
      <c r="AV10" s="105"/>
    </row>
    <row r="11" spans="1:48" s="43" customFormat="1" ht="34.5" x14ac:dyDescent="0.25">
      <c r="A11" s="122" t="str">
        <f>MID(E11,FIND("(Q",E11)+1,7)</f>
        <v>Q10b.02</v>
      </c>
      <c r="B11" s="123" t="s">
        <v>145</v>
      </c>
      <c r="C11" s="137"/>
      <c r="D11" s="294"/>
      <c r="E11" s="329" t="s">
        <v>307</v>
      </c>
      <c r="F11" s="329"/>
      <c r="G11" s="329"/>
      <c r="H11" s="330"/>
      <c r="I11" s="213" t="s">
        <v>304</v>
      </c>
      <c r="J11" s="107"/>
      <c r="K11" s="96"/>
      <c r="L11" s="96"/>
      <c r="M11" s="106"/>
      <c r="N11" s="138" t="s">
        <v>0</v>
      </c>
      <c r="O11" s="128" t="s">
        <v>433</v>
      </c>
      <c r="P11" s="128"/>
      <c r="Q11" s="128"/>
      <c r="R11" s="127"/>
      <c r="S11" s="127"/>
      <c r="T11" s="127"/>
      <c r="U11" s="127"/>
      <c r="V11" s="127" t="str">
        <f t="shared" si="0"/>
        <v/>
      </c>
      <c r="W11" s="130"/>
      <c r="X11" s="107"/>
      <c r="Y11" s="96"/>
      <c r="Z11" s="96"/>
      <c r="AA11" s="106"/>
      <c r="AB11" s="285"/>
      <c r="AC11" s="286"/>
      <c r="AD11" s="132"/>
      <c r="AE11" s="132"/>
      <c r="AF11" s="132" t="str">
        <f t="shared" ref="AF11:AF77" si="1">IF(AND(AD11="",AB11=""),"",IF(AND(AD11="",AB11&lt;&gt;""),AB11,IF(AND(AD11="",AB11&lt;&gt;""),AB11,AD11)))</f>
        <v/>
      </c>
      <c r="AG11" s="133"/>
      <c r="AH11" s="134"/>
      <c r="AI11" s="133"/>
      <c r="AJ11" s="134"/>
      <c r="AK11" s="133" t="str">
        <f t="shared" ref="AK11:AK77" si="2">IF(AND(AI11="",AG11="",AF11=""),"",IF(AND(AI11="",AG11=""),AF11,IF(AND(AI11="",AG11&lt;&gt;""),AG11,IF(AND(AI11="",AG11&lt;&gt;""),AG11,AI11))))</f>
        <v/>
      </c>
      <c r="AL11" s="134"/>
      <c r="AM11" s="134"/>
      <c r="AN11" s="134"/>
      <c r="AO11" s="133"/>
      <c r="AP11" s="134" t="str">
        <f t="shared" ref="AP11:AP77" si="3">IF(AND(AN11="",AL11="",AK11=""),".",IF(AND(AN11="",AL11=""),AK11,IF(AND(AN11="",AL11&lt;&gt;""),AL11,IF(AND(AN11="",AL11&lt;&gt;""),AL11,AN11))))</f>
        <v>.</v>
      </c>
      <c r="AQ11" s="135"/>
      <c r="AR11" s="136"/>
      <c r="AS11" s="103"/>
      <c r="AT11" s="108"/>
      <c r="AU11" s="108"/>
      <c r="AV11" s="105"/>
    </row>
    <row r="12" spans="1:48" ht="44.5" customHeight="1" x14ac:dyDescent="0.25">
      <c r="A12" s="122" t="str">
        <f>MID(E12,FIND("(Q",E12)+1,7)</f>
        <v>Q10b.03</v>
      </c>
      <c r="B12" s="91" t="s">
        <v>145</v>
      </c>
      <c r="D12" s="17"/>
      <c r="E12" s="329" t="s">
        <v>209</v>
      </c>
      <c r="F12" s="329"/>
      <c r="G12" s="329"/>
      <c r="H12" s="330"/>
      <c r="I12" s="90"/>
      <c r="J12" s="258"/>
      <c r="K12" s="119"/>
      <c r="L12" s="119"/>
      <c r="M12" s="120"/>
      <c r="N12" s="127" t="s">
        <v>0</v>
      </c>
      <c r="O12" s="128" t="str">
        <f t="shared" ref="O12:O18" si="4">IF(OR(B12="NI",B12="N"),"New question introduced in 2023 - Please answer this question for the year of the previous update in Column P",IF(B12="EC","Small changes were made to the question. Take extra care when validating the response in Column N. If necessary, please change your answer in Column P",""))</f>
        <v>New question introduced in 2023 - Please answer this question for the year of the previous update in Column P</v>
      </c>
      <c r="P12" s="139"/>
      <c r="Q12" s="140"/>
      <c r="R12" s="139"/>
      <c r="S12" s="140"/>
      <c r="T12" s="139"/>
      <c r="U12" s="140"/>
      <c r="V12" s="140" t="str">
        <f t="shared" si="0"/>
        <v/>
      </c>
      <c r="W12" s="130"/>
      <c r="X12" s="145"/>
      <c r="Y12" s="174"/>
      <c r="Z12" s="174"/>
      <c r="AA12" s="113"/>
      <c r="AB12" s="287"/>
      <c r="AC12" s="300"/>
      <c r="AD12" s="143"/>
      <c r="AE12" s="143"/>
      <c r="AF12" s="143" t="str">
        <f t="shared" si="1"/>
        <v/>
      </c>
      <c r="AG12" s="142"/>
      <c r="AH12" s="143"/>
      <c r="AI12" s="142"/>
      <c r="AJ12" s="143"/>
      <c r="AK12" s="142" t="str">
        <f t="shared" si="2"/>
        <v/>
      </c>
      <c r="AL12" s="143"/>
      <c r="AM12" s="143"/>
      <c r="AN12" s="143"/>
      <c r="AO12" s="133"/>
      <c r="AP12" s="134" t="str">
        <f t="shared" si="3"/>
        <v>.</v>
      </c>
      <c r="AQ12" s="135"/>
      <c r="AR12" s="76"/>
      <c r="AS12" s="103"/>
      <c r="AT12" s="108"/>
      <c r="AU12" s="108"/>
      <c r="AV12" s="105"/>
    </row>
    <row r="13" spans="1:48" ht="264.5" x14ac:dyDescent="0.25">
      <c r="A13" s="122" t="str">
        <f>MID(E13,FIND("(Q",E13)+1,7)</f>
        <v>Q10b.04</v>
      </c>
      <c r="B13" s="94" t="s">
        <v>24</v>
      </c>
      <c r="C13" s="124" t="s">
        <v>95</v>
      </c>
      <c r="E13" s="325" t="s">
        <v>207</v>
      </c>
      <c r="F13" s="325"/>
      <c r="G13" s="325"/>
      <c r="H13" s="326"/>
      <c r="I13" s="293" t="s">
        <v>299</v>
      </c>
      <c r="J13" s="257"/>
      <c r="K13" s="111"/>
      <c r="L13" s="111"/>
      <c r="M13" s="114"/>
      <c r="N13" s="127" t="s">
        <v>69</v>
      </c>
      <c r="O13" s="128" t="str">
        <f t="shared" si="4"/>
        <v/>
      </c>
      <c r="P13" s="127"/>
      <c r="Q13" s="128"/>
      <c r="R13" s="127"/>
      <c r="S13" s="127"/>
      <c r="T13" s="127"/>
      <c r="U13" s="127"/>
      <c r="V13" s="127" t="str">
        <f t="shared" si="0"/>
        <v>State level (for federal states)</v>
      </c>
      <c r="W13" s="130"/>
      <c r="X13" s="107"/>
      <c r="Y13" s="96"/>
      <c r="Z13" s="96"/>
      <c r="AA13" s="106"/>
      <c r="AB13" s="285"/>
      <c r="AC13" s="286"/>
      <c r="AD13" s="131"/>
      <c r="AE13" s="144"/>
      <c r="AF13" s="132" t="str">
        <f t="shared" si="1"/>
        <v/>
      </c>
      <c r="AG13" s="142"/>
      <c r="AH13" s="143"/>
      <c r="AI13" s="142"/>
      <c r="AJ13" s="143"/>
      <c r="AK13" s="142" t="str">
        <f t="shared" si="2"/>
        <v/>
      </c>
      <c r="AL13" s="143"/>
      <c r="AM13" s="143"/>
      <c r="AN13" s="143"/>
      <c r="AO13" s="133"/>
      <c r="AP13" s="134" t="str">
        <f t="shared" si="3"/>
        <v>.</v>
      </c>
      <c r="AQ13" s="135"/>
      <c r="AR13" s="76"/>
      <c r="AS13" s="103"/>
      <c r="AT13" s="108"/>
      <c r="AU13" s="108"/>
      <c r="AV13" s="105"/>
    </row>
    <row r="14" spans="1:48" ht="23" x14ac:dyDescent="0.25">
      <c r="A14" s="122" t="str">
        <f>MID(E14,FIND("(Q",E14)+1,8)</f>
        <v>Q10b.04a</v>
      </c>
      <c r="B14" s="91" t="s">
        <v>145</v>
      </c>
      <c r="D14" s="17"/>
      <c r="E14" s="331" t="s">
        <v>208</v>
      </c>
      <c r="F14" s="331"/>
      <c r="G14" s="331"/>
      <c r="H14" s="332"/>
      <c r="I14" s="90"/>
      <c r="J14" s="258"/>
      <c r="K14" s="119"/>
      <c r="L14" s="119"/>
      <c r="M14" s="120"/>
      <c r="N14" s="127" t="s">
        <v>0</v>
      </c>
      <c r="O14" s="128" t="str">
        <f t="shared" si="4"/>
        <v>New question introduced in 2023 - Please answer this question for the year of the previous update in Column P</v>
      </c>
      <c r="P14" s="139"/>
      <c r="Q14" s="140"/>
      <c r="R14" s="139"/>
      <c r="S14" s="139"/>
      <c r="T14" s="139"/>
      <c r="U14" s="139"/>
      <c r="V14" s="139" t="str">
        <f t="shared" si="0"/>
        <v/>
      </c>
      <c r="W14" s="130"/>
      <c r="X14" s="145"/>
      <c r="Y14" s="174"/>
      <c r="Z14" s="174"/>
      <c r="AA14" s="113"/>
      <c r="AB14" s="287"/>
      <c r="AC14" s="300"/>
      <c r="AD14" s="141"/>
      <c r="AE14" s="142"/>
      <c r="AF14" s="143" t="str">
        <f t="shared" si="1"/>
        <v/>
      </c>
      <c r="AG14" s="142"/>
      <c r="AH14" s="143"/>
      <c r="AI14" s="142"/>
      <c r="AJ14" s="143"/>
      <c r="AK14" s="142" t="str">
        <f t="shared" si="2"/>
        <v/>
      </c>
      <c r="AL14" s="143"/>
      <c r="AM14" s="143"/>
      <c r="AN14" s="143"/>
      <c r="AO14" s="133"/>
      <c r="AP14" s="134" t="str">
        <f t="shared" si="3"/>
        <v>.</v>
      </c>
      <c r="AQ14" s="135"/>
      <c r="AR14" s="76"/>
      <c r="AS14" s="103"/>
      <c r="AT14" s="108"/>
      <c r="AU14" s="108"/>
      <c r="AV14" s="105"/>
    </row>
    <row r="15" spans="1:48" ht="51.75" customHeight="1" x14ac:dyDescent="0.25">
      <c r="A15" s="122" t="str">
        <f>MID(E15,FIND("(Q",E15)+1,7)</f>
        <v>Q10b.05</v>
      </c>
      <c r="B15" s="91" t="s">
        <v>145</v>
      </c>
      <c r="D15" s="17"/>
      <c r="E15" s="323" t="s">
        <v>294</v>
      </c>
      <c r="F15" s="323"/>
      <c r="G15" s="323"/>
      <c r="H15" s="324"/>
      <c r="I15" s="90" t="s">
        <v>351</v>
      </c>
      <c r="J15" s="258"/>
      <c r="K15" s="119"/>
      <c r="L15" s="119"/>
      <c r="M15" s="120"/>
      <c r="N15" s="127" t="s">
        <v>0</v>
      </c>
      <c r="O15" s="128" t="str">
        <f t="shared" si="4"/>
        <v>New question introduced in 2023 - Please answer this question for the year of the previous update in Column P</v>
      </c>
      <c r="P15" s="139"/>
      <c r="Q15" s="140"/>
      <c r="R15" s="139"/>
      <c r="S15" s="139"/>
      <c r="T15" s="139"/>
      <c r="U15" s="139"/>
      <c r="V15" s="139" t="str">
        <f t="shared" si="0"/>
        <v/>
      </c>
      <c r="W15" s="130"/>
      <c r="X15" s="145"/>
      <c r="Y15" s="174"/>
      <c r="Z15" s="174"/>
      <c r="AA15" s="113"/>
      <c r="AB15" s="287"/>
      <c r="AC15" s="300"/>
      <c r="AD15" s="141"/>
      <c r="AE15" s="142"/>
      <c r="AF15" s="143" t="str">
        <f t="shared" si="1"/>
        <v/>
      </c>
      <c r="AG15" s="142"/>
      <c r="AH15" s="143"/>
      <c r="AI15" s="142"/>
      <c r="AJ15" s="143"/>
      <c r="AK15" s="142" t="str">
        <f t="shared" si="2"/>
        <v/>
      </c>
      <c r="AL15" s="143"/>
      <c r="AM15" s="143"/>
      <c r="AN15" s="143"/>
      <c r="AO15" s="133"/>
      <c r="AP15" s="134" t="str">
        <f t="shared" si="3"/>
        <v>.</v>
      </c>
      <c r="AQ15" s="135"/>
      <c r="AR15" s="76"/>
      <c r="AS15" s="103"/>
      <c r="AT15" s="108"/>
      <c r="AU15" s="108"/>
      <c r="AV15" s="105"/>
    </row>
    <row r="16" spans="1:48" ht="79.5" customHeight="1" x14ac:dyDescent="0.25">
      <c r="A16" s="122" t="str">
        <f>MID(E16,FIND("(Q",E16)+1,8)</f>
        <v>Q10b.05a</v>
      </c>
      <c r="B16" s="91" t="s">
        <v>145</v>
      </c>
      <c r="D16" s="17"/>
      <c r="E16" s="329" t="s">
        <v>315</v>
      </c>
      <c r="F16" s="329"/>
      <c r="G16" s="329"/>
      <c r="H16" s="330"/>
      <c r="I16" s="90"/>
      <c r="J16" s="258"/>
      <c r="K16" s="119"/>
      <c r="L16" s="119"/>
      <c r="M16" s="120"/>
      <c r="N16" s="127" t="s">
        <v>0</v>
      </c>
      <c r="O16" s="128" t="s">
        <v>332</v>
      </c>
      <c r="P16" s="139"/>
      <c r="Q16" s="140"/>
      <c r="R16" s="139"/>
      <c r="S16" s="139"/>
      <c r="T16" s="139"/>
      <c r="U16" s="139"/>
      <c r="V16" s="139" t="str">
        <f t="shared" si="0"/>
        <v/>
      </c>
      <c r="W16" s="130"/>
      <c r="X16" s="145"/>
      <c r="Y16" s="174"/>
      <c r="Z16" s="174"/>
      <c r="AA16" s="113"/>
      <c r="AB16" s="287"/>
      <c r="AC16" s="300"/>
      <c r="AD16" s="141"/>
      <c r="AE16" s="142"/>
      <c r="AF16" s="143" t="str">
        <f t="shared" si="1"/>
        <v/>
      </c>
      <c r="AG16" s="142"/>
      <c r="AH16" s="143"/>
      <c r="AI16" s="142"/>
      <c r="AJ16" s="143"/>
      <c r="AK16" s="142" t="str">
        <f t="shared" si="2"/>
        <v/>
      </c>
      <c r="AL16" s="143"/>
      <c r="AM16" s="143"/>
      <c r="AN16" s="143"/>
      <c r="AO16" s="133"/>
      <c r="AP16" s="134" t="str">
        <f t="shared" si="3"/>
        <v>.</v>
      </c>
      <c r="AQ16" s="135"/>
      <c r="AR16" s="76"/>
      <c r="AS16" s="103"/>
      <c r="AT16" s="108"/>
      <c r="AU16" s="108"/>
      <c r="AV16" s="105"/>
    </row>
    <row r="17" spans="1:48" ht="64.5" customHeight="1" x14ac:dyDescent="0.25">
      <c r="A17" s="122" t="str">
        <f>MID(E17,FIND("(Q",E17)+1,7)</f>
        <v>Q10b.06</v>
      </c>
      <c r="B17" s="91" t="s">
        <v>145</v>
      </c>
      <c r="D17" s="17"/>
      <c r="E17" s="329" t="s">
        <v>311</v>
      </c>
      <c r="F17" s="329"/>
      <c r="G17" s="329"/>
      <c r="H17" s="330"/>
      <c r="I17" s="90"/>
      <c r="J17" s="258"/>
      <c r="K17" s="119"/>
      <c r="L17" s="119"/>
      <c r="M17" s="120"/>
      <c r="N17" s="127" t="s">
        <v>0</v>
      </c>
      <c r="O17" s="128" t="s">
        <v>333</v>
      </c>
      <c r="P17" s="139"/>
      <c r="Q17" s="140"/>
      <c r="R17" s="139"/>
      <c r="S17" s="140"/>
      <c r="T17" s="139"/>
      <c r="U17" s="139"/>
      <c r="V17" s="139" t="str">
        <f t="shared" si="0"/>
        <v/>
      </c>
      <c r="W17" s="130"/>
      <c r="X17" s="145"/>
      <c r="Y17" s="174"/>
      <c r="Z17" s="174"/>
      <c r="AA17" s="113"/>
      <c r="AB17" s="287"/>
      <c r="AC17" s="300"/>
      <c r="AD17" s="141"/>
      <c r="AE17" s="142"/>
      <c r="AF17" s="143" t="str">
        <f t="shared" si="1"/>
        <v/>
      </c>
      <c r="AG17" s="142"/>
      <c r="AH17" s="143"/>
      <c r="AI17" s="142"/>
      <c r="AJ17" s="143"/>
      <c r="AK17" s="142" t="str">
        <f t="shared" si="2"/>
        <v/>
      </c>
      <c r="AL17" s="143"/>
      <c r="AM17" s="143"/>
      <c r="AN17" s="143"/>
      <c r="AO17" s="133"/>
      <c r="AP17" s="134" t="str">
        <f t="shared" si="3"/>
        <v>.</v>
      </c>
      <c r="AQ17" s="135"/>
      <c r="AR17" s="76"/>
      <c r="AS17" s="103"/>
      <c r="AT17" s="108"/>
      <c r="AU17" s="108"/>
      <c r="AV17" s="105"/>
    </row>
    <row r="18" spans="1:48" ht="93.75" customHeight="1" x14ac:dyDescent="0.25">
      <c r="A18" s="122" t="str">
        <f>MID(E18,FIND("(Q",E18)+1,7)</f>
        <v>Q10b.07</v>
      </c>
      <c r="B18" s="91" t="s">
        <v>145</v>
      </c>
      <c r="D18" s="17"/>
      <c r="E18" s="323" t="s">
        <v>312</v>
      </c>
      <c r="F18" s="323"/>
      <c r="G18" s="323"/>
      <c r="H18" s="324"/>
      <c r="I18" s="90" t="s">
        <v>300</v>
      </c>
      <c r="J18" s="258"/>
      <c r="K18" s="119"/>
      <c r="L18" s="119"/>
      <c r="M18" s="120"/>
      <c r="N18" s="127"/>
      <c r="O18" s="128" t="str">
        <f t="shared" si="4"/>
        <v>New question introduced in 2023 - Please answer this question for the year of the previous update in Column P</v>
      </c>
      <c r="P18" s="139"/>
      <c r="Q18" s="140"/>
      <c r="R18" s="139"/>
      <c r="S18" s="140"/>
      <c r="T18" s="139"/>
      <c r="U18" s="139"/>
      <c r="V18" s="139" t="str">
        <f t="shared" si="0"/>
        <v/>
      </c>
      <c r="W18" s="130"/>
      <c r="X18" s="145"/>
      <c r="Y18" s="174"/>
      <c r="Z18" s="174"/>
      <c r="AA18" s="113"/>
      <c r="AB18" s="287"/>
      <c r="AC18" s="300"/>
      <c r="AD18" s="141"/>
      <c r="AE18" s="142"/>
      <c r="AF18" s="143" t="str">
        <f t="shared" si="1"/>
        <v/>
      </c>
      <c r="AG18" s="142"/>
      <c r="AH18" s="143"/>
      <c r="AI18" s="142"/>
      <c r="AJ18" s="143"/>
      <c r="AK18" s="142" t="str">
        <f t="shared" si="2"/>
        <v/>
      </c>
      <c r="AL18" s="143"/>
      <c r="AM18" s="143"/>
      <c r="AN18" s="143"/>
      <c r="AO18" s="133"/>
      <c r="AP18" s="134" t="str">
        <f t="shared" si="3"/>
        <v>.</v>
      </c>
      <c r="AQ18" s="135"/>
      <c r="AR18" s="76"/>
      <c r="AS18" s="103"/>
      <c r="AT18" s="108"/>
      <c r="AU18" s="108"/>
      <c r="AV18" s="105"/>
    </row>
    <row r="19" spans="1:48" ht="60" customHeight="1" x14ac:dyDescent="0.25">
      <c r="A19" s="93"/>
      <c r="D19" s="333" t="s">
        <v>210</v>
      </c>
      <c r="E19" s="334"/>
      <c r="F19" s="334"/>
      <c r="G19" s="334"/>
      <c r="H19" s="335"/>
      <c r="I19" s="336" t="s">
        <v>442</v>
      </c>
      <c r="J19" s="258"/>
      <c r="K19" s="119"/>
      <c r="L19" s="119"/>
      <c r="M19" s="120"/>
      <c r="N19" s="110"/>
      <c r="O19" s="110"/>
      <c r="P19" s="118"/>
      <c r="Q19" s="119"/>
      <c r="R19" s="118"/>
      <c r="S19" s="119"/>
      <c r="T19" s="118"/>
      <c r="U19" s="118"/>
      <c r="V19" s="112"/>
      <c r="W19" s="106"/>
      <c r="X19" s="145"/>
      <c r="Y19" s="174"/>
      <c r="Z19" s="174"/>
      <c r="AA19" s="113"/>
      <c r="AB19" s="284"/>
      <c r="AC19" s="220"/>
      <c r="AD19" s="146"/>
      <c r="AE19" s="117"/>
      <c r="AF19" s="116"/>
      <c r="AG19" s="117"/>
      <c r="AH19" s="116"/>
      <c r="AI19" s="117"/>
      <c r="AJ19" s="116"/>
      <c r="AK19" s="117"/>
      <c r="AL19" s="116"/>
      <c r="AM19" s="116"/>
      <c r="AN19" s="116"/>
      <c r="AO19" s="177"/>
      <c r="AP19" s="119"/>
      <c r="AQ19" s="120"/>
      <c r="AR19" s="76"/>
      <c r="AS19" s="103"/>
      <c r="AT19" s="108"/>
      <c r="AU19" s="108"/>
      <c r="AV19" s="105"/>
    </row>
    <row r="20" spans="1:48" ht="334.5" customHeight="1" x14ac:dyDescent="0.25">
      <c r="A20" s="93"/>
      <c r="D20" s="17"/>
      <c r="E20" s="323" t="s">
        <v>284</v>
      </c>
      <c r="F20" s="323"/>
      <c r="G20" s="323"/>
      <c r="H20" s="324"/>
      <c r="I20" s="336"/>
      <c r="J20" s="259"/>
      <c r="K20" s="260"/>
      <c r="L20" s="260"/>
      <c r="M20" s="232"/>
      <c r="N20" s="100"/>
      <c r="O20" s="100"/>
      <c r="P20" s="100"/>
      <c r="Q20" s="96"/>
      <c r="R20" s="100"/>
      <c r="S20" s="96"/>
      <c r="T20" s="100"/>
      <c r="U20" s="100"/>
      <c r="V20" s="100"/>
      <c r="W20" s="106"/>
      <c r="X20" s="107"/>
      <c r="Y20" s="96"/>
      <c r="Z20" s="96"/>
      <c r="AA20" s="106"/>
      <c r="AB20" s="282"/>
      <c r="AC20" s="167"/>
      <c r="AD20" s="100"/>
      <c r="AE20" s="95"/>
      <c r="AF20" s="96"/>
      <c r="AG20" s="147"/>
      <c r="AH20" s="115"/>
      <c r="AI20" s="147"/>
      <c r="AJ20" s="115"/>
      <c r="AK20" s="147"/>
      <c r="AL20" s="115"/>
      <c r="AM20" s="115"/>
      <c r="AN20" s="115"/>
      <c r="AO20" s="237"/>
      <c r="AP20" s="174"/>
      <c r="AQ20" s="113"/>
      <c r="AR20" s="78"/>
      <c r="AS20" s="103"/>
      <c r="AT20" s="108"/>
      <c r="AU20" s="108"/>
      <c r="AV20" s="105"/>
    </row>
    <row r="21" spans="1:48" ht="187.5" customHeight="1" x14ac:dyDescent="0.25">
      <c r="A21" s="91" t="str">
        <f>MID(E$20,FIND("(Q",E$20)+1,8)&amp;"_1"</f>
        <v>Q10b.1.1_1</v>
      </c>
      <c r="B21" s="91" t="s">
        <v>21</v>
      </c>
      <c r="C21" s="91" t="s">
        <v>123</v>
      </c>
      <c r="D21" s="57"/>
      <c r="E21" s="56" t="s">
        <v>0</v>
      </c>
      <c r="F21" s="307" t="s">
        <v>441</v>
      </c>
      <c r="G21" s="307"/>
      <c r="H21" s="308"/>
      <c r="I21" s="291" t="s">
        <v>440</v>
      </c>
      <c r="J21" s="257"/>
      <c r="K21" s="111"/>
      <c r="L21" s="111"/>
      <c r="M21" s="114"/>
      <c r="N21" s="214" t="s">
        <v>198</v>
      </c>
      <c r="O21" s="128" t="s">
        <v>328</v>
      </c>
      <c r="P21" s="127"/>
      <c r="Q21" s="128"/>
      <c r="R21" s="127"/>
      <c r="S21" s="128"/>
      <c r="T21" s="127"/>
      <c r="U21" s="129"/>
      <c r="V21" s="128" t="str">
        <f t="shared" si="0"/>
        <v>yes, online</v>
      </c>
      <c r="W21" s="130"/>
      <c r="X21" s="107"/>
      <c r="Y21" s="96"/>
      <c r="Z21" s="96"/>
      <c r="AA21" s="106"/>
      <c r="AB21" s="285"/>
      <c r="AC21" s="286"/>
      <c r="AD21" s="131"/>
      <c r="AE21" s="144"/>
      <c r="AF21" s="132" t="str">
        <f t="shared" si="1"/>
        <v/>
      </c>
      <c r="AG21" s="142"/>
      <c r="AH21" s="143"/>
      <c r="AI21" s="142"/>
      <c r="AJ21" s="143"/>
      <c r="AK21" s="142" t="str">
        <f t="shared" si="2"/>
        <v/>
      </c>
      <c r="AL21" s="143"/>
      <c r="AM21" s="143"/>
      <c r="AN21" s="143"/>
      <c r="AO21" s="133"/>
      <c r="AP21" s="134" t="str">
        <f t="shared" si="3"/>
        <v>.</v>
      </c>
      <c r="AQ21" s="135"/>
      <c r="AR21" s="76"/>
      <c r="AS21" s="103"/>
      <c r="AT21" s="108"/>
      <c r="AU21" s="108"/>
      <c r="AV21" s="105"/>
    </row>
    <row r="22" spans="1:48" s="19" customFormat="1" ht="23" hidden="1" x14ac:dyDescent="0.25">
      <c r="A22" s="150"/>
      <c r="B22" s="150" t="s">
        <v>21</v>
      </c>
      <c r="C22" s="150" t="s">
        <v>123</v>
      </c>
      <c r="D22" s="57"/>
      <c r="E22" s="56"/>
      <c r="F22" s="307" t="s">
        <v>266</v>
      </c>
      <c r="G22" s="307"/>
      <c r="H22" s="308"/>
      <c r="I22" s="235"/>
      <c r="J22" s="107"/>
      <c r="K22" s="96"/>
      <c r="L22" s="96"/>
      <c r="M22" s="106"/>
      <c r="N22" s="100" t="s">
        <v>444</v>
      </c>
      <c r="O22" s="100"/>
      <c r="P22" s="100"/>
      <c r="Q22" s="96"/>
      <c r="R22" s="100"/>
      <c r="S22" s="96"/>
      <c r="T22" s="100"/>
      <c r="U22" s="95"/>
      <c r="V22" s="96" t="str">
        <f t="shared" si="0"/>
        <v>yes, done jointly with registration at the Company Registry or OSS</v>
      </c>
      <c r="W22" s="106"/>
      <c r="X22" s="107"/>
      <c r="Y22" s="96"/>
      <c r="Z22" s="96"/>
      <c r="AA22" s="106"/>
      <c r="AB22" s="282"/>
      <c r="AC22" s="167"/>
      <c r="AD22" s="100"/>
      <c r="AE22" s="95"/>
      <c r="AF22" s="166"/>
      <c r="AG22" s="96"/>
      <c r="AH22" s="115"/>
      <c r="AI22" s="100"/>
      <c r="AJ22" s="115"/>
      <c r="AK22" s="147"/>
      <c r="AL22" s="115"/>
      <c r="AM22" s="115"/>
      <c r="AN22" s="115"/>
      <c r="AO22" s="237"/>
      <c r="AP22" s="174"/>
      <c r="AQ22" s="113"/>
      <c r="AR22" s="78"/>
      <c r="AS22" s="151"/>
      <c r="AT22" s="152"/>
      <c r="AU22" s="152"/>
      <c r="AV22" s="153"/>
    </row>
    <row r="23" spans="1:48" s="19" customFormat="1" ht="23" hidden="1" x14ac:dyDescent="0.25">
      <c r="A23" s="150"/>
      <c r="B23" s="150" t="s">
        <v>21</v>
      </c>
      <c r="C23" s="150" t="s">
        <v>120</v>
      </c>
      <c r="D23" s="57"/>
      <c r="E23" s="56" t="s">
        <v>0</v>
      </c>
      <c r="F23" s="307" t="s">
        <v>5</v>
      </c>
      <c r="G23" s="307"/>
      <c r="H23" s="308"/>
      <c r="I23" s="236"/>
      <c r="J23" s="107"/>
      <c r="K23" s="96"/>
      <c r="L23" s="96"/>
      <c r="M23" s="106"/>
      <c r="N23" s="100" t="s">
        <v>444</v>
      </c>
      <c r="O23" s="100"/>
      <c r="P23" s="100"/>
      <c r="Q23" s="96"/>
      <c r="R23" s="100"/>
      <c r="S23" s="96"/>
      <c r="T23" s="100"/>
      <c r="U23" s="95"/>
      <c r="V23" s="96" t="str">
        <f t="shared" si="0"/>
        <v>yes, done jointly with registration at the Company Registry or OSS</v>
      </c>
      <c r="W23" s="106"/>
      <c r="X23" s="107"/>
      <c r="Y23" s="96"/>
      <c r="Z23" s="96"/>
      <c r="AA23" s="106"/>
      <c r="AB23" s="282"/>
      <c r="AC23" s="167"/>
      <c r="AD23" s="100"/>
      <c r="AE23" s="95"/>
      <c r="AF23" s="96"/>
      <c r="AG23" s="147"/>
      <c r="AH23" s="115"/>
      <c r="AI23" s="147"/>
      <c r="AJ23" s="115"/>
      <c r="AK23" s="147"/>
      <c r="AL23" s="115"/>
      <c r="AM23" s="115"/>
      <c r="AN23" s="115"/>
      <c r="AO23" s="237"/>
      <c r="AP23" s="174"/>
      <c r="AQ23" s="113"/>
      <c r="AR23" s="78"/>
      <c r="AS23" s="151"/>
      <c r="AT23" s="152"/>
      <c r="AU23" s="152"/>
      <c r="AV23" s="153"/>
    </row>
    <row r="24" spans="1:48" ht="23" x14ac:dyDescent="0.25">
      <c r="A24" s="91" t="str">
        <f>MID(E$20,FIND("(Q",E$20)+1,8)&amp;"_2"</f>
        <v>Q10b.1.1_2</v>
      </c>
      <c r="B24" s="91" t="s">
        <v>21</v>
      </c>
      <c r="C24" s="91" t="s">
        <v>122</v>
      </c>
      <c r="D24" s="57"/>
      <c r="E24" s="56" t="s">
        <v>0</v>
      </c>
      <c r="F24" s="307" t="s">
        <v>153</v>
      </c>
      <c r="G24" s="307"/>
      <c r="H24" s="308"/>
      <c r="I24" s="213"/>
      <c r="J24" s="257"/>
      <c r="K24" s="111"/>
      <c r="L24" s="111"/>
      <c r="M24" s="114"/>
      <c r="N24" s="214" t="s">
        <v>444</v>
      </c>
      <c r="O24" s="128" t="s">
        <v>328</v>
      </c>
      <c r="P24" s="276"/>
      <c r="Q24" s="128"/>
      <c r="R24" s="127"/>
      <c r="S24" s="128"/>
      <c r="T24" s="127"/>
      <c r="U24" s="129"/>
      <c r="V24" s="149" t="str">
        <f t="shared" si="0"/>
        <v>yes, done jointly with registration at the Company Registry or OSS</v>
      </c>
      <c r="W24" s="130"/>
      <c r="X24" s="107"/>
      <c r="Y24" s="96"/>
      <c r="Z24" s="96"/>
      <c r="AA24" s="106"/>
      <c r="AB24" s="285"/>
      <c r="AC24" s="286"/>
      <c r="AD24" s="131"/>
      <c r="AE24" s="144"/>
      <c r="AF24" s="132" t="str">
        <f t="shared" si="1"/>
        <v/>
      </c>
      <c r="AG24" s="142"/>
      <c r="AH24" s="143"/>
      <c r="AI24" s="142"/>
      <c r="AJ24" s="143"/>
      <c r="AK24" s="142" t="str">
        <f t="shared" si="2"/>
        <v/>
      </c>
      <c r="AL24" s="143"/>
      <c r="AM24" s="143"/>
      <c r="AN24" s="143"/>
      <c r="AO24" s="133"/>
      <c r="AP24" s="134" t="str">
        <f t="shared" si="3"/>
        <v>.</v>
      </c>
      <c r="AQ24" s="135"/>
      <c r="AR24" s="76"/>
      <c r="AS24" s="103"/>
      <c r="AT24" s="108"/>
      <c r="AU24" s="108"/>
      <c r="AV24" s="105"/>
    </row>
    <row r="25" spans="1:48" s="19" customFormat="1" ht="23" hidden="1" x14ac:dyDescent="0.25">
      <c r="A25" s="150"/>
      <c r="B25" s="150" t="s">
        <v>21</v>
      </c>
      <c r="C25" s="150" t="s">
        <v>122</v>
      </c>
      <c r="D25" s="57"/>
      <c r="E25" s="56"/>
      <c r="F25" s="307" t="s">
        <v>265</v>
      </c>
      <c r="G25" s="307"/>
      <c r="H25" s="308"/>
      <c r="I25" s="236"/>
      <c r="J25" s="107"/>
      <c r="K25" s="96"/>
      <c r="L25" s="96"/>
      <c r="M25" s="106"/>
      <c r="N25" s="100" t="s">
        <v>444</v>
      </c>
      <c r="O25" s="96" t="s">
        <v>328</v>
      </c>
      <c r="P25" s="100"/>
      <c r="Q25" s="96"/>
      <c r="R25" s="100"/>
      <c r="S25" s="96"/>
      <c r="T25" s="100"/>
      <c r="U25" s="95"/>
      <c r="V25" s="96" t="str">
        <f t="shared" si="0"/>
        <v>yes, done jointly with registration at the Company Registry or OSS</v>
      </c>
      <c r="W25" s="106"/>
      <c r="X25" s="107"/>
      <c r="Y25" s="96"/>
      <c r="Z25" s="96"/>
      <c r="AA25" s="106"/>
      <c r="AB25" s="282"/>
      <c r="AC25" s="167"/>
      <c r="AD25" s="100"/>
      <c r="AE25" s="95"/>
      <c r="AF25" s="96"/>
      <c r="AG25" s="147"/>
      <c r="AH25" s="115"/>
      <c r="AI25" s="147"/>
      <c r="AJ25" s="115"/>
      <c r="AK25" s="147"/>
      <c r="AL25" s="115"/>
      <c r="AM25" s="115"/>
      <c r="AN25" s="115"/>
      <c r="AO25" s="237"/>
      <c r="AP25" s="174"/>
      <c r="AQ25" s="113"/>
      <c r="AR25" s="78"/>
      <c r="AS25" s="151"/>
      <c r="AT25" s="152"/>
      <c r="AU25" s="152"/>
      <c r="AV25" s="153"/>
    </row>
    <row r="26" spans="1:48" s="19" customFormat="1" hidden="1" x14ac:dyDescent="0.25">
      <c r="A26" s="150"/>
      <c r="B26" s="150" t="s">
        <v>21</v>
      </c>
      <c r="C26" s="150" t="s">
        <v>110</v>
      </c>
      <c r="D26" s="57"/>
      <c r="E26" s="56" t="s">
        <v>0</v>
      </c>
      <c r="F26" s="307" t="s">
        <v>2</v>
      </c>
      <c r="G26" s="307"/>
      <c r="H26" s="308"/>
      <c r="I26" s="235"/>
      <c r="J26" s="107"/>
      <c r="K26" s="96"/>
      <c r="L26" s="96"/>
      <c r="M26" s="106"/>
      <c r="N26" s="100" t="s">
        <v>1</v>
      </c>
      <c r="O26" s="96" t="s">
        <v>328</v>
      </c>
      <c r="P26" s="100"/>
      <c r="Q26" s="96"/>
      <c r="R26" s="100"/>
      <c r="S26" s="96"/>
      <c r="T26" s="100"/>
      <c r="U26" s="95"/>
      <c r="V26" s="96" t="str">
        <f t="shared" si="0"/>
        <v>no</v>
      </c>
      <c r="W26" s="106"/>
      <c r="X26" s="107"/>
      <c r="Y26" s="96"/>
      <c r="Z26" s="96"/>
      <c r="AA26" s="106"/>
      <c r="AB26" s="282"/>
      <c r="AC26" s="167"/>
      <c r="AD26" s="100"/>
      <c r="AE26" s="95"/>
      <c r="AF26" s="96"/>
      <c r="AG26" s="147"/>
      <c r="AH26" s="115"/>
      <c r="AI26" s="147"/>
      <c r="AJ26" s="115"/>
      <c r="AK26" s="147"/>
      <c r="AL26" s="115"/>
      <c r="AM26" s="115"/>
      <c r="AN26" s="115"/>
      <c r="AO26" s="237"/>
      <c r="AP26" s="174"/>
      <c r="AQ26" s="113"/>
      <c r="AR26" s="78"/>
      <c r="AS26" s="151"/>
      <c r="AT26" s="152"/>
      <c r="AU26" s="152"/>
      <c r="AV26" s="153"/>
    </row>
    <row r="27" spans="1:48" ht="49.5" customHeight="1" x14ac:dyDescent="0.25">
      <c r="A27" s="91" t="str">
        <f>MID(E$20,FIND("(Q",E$20)+1,8)&amp;"_3"</f>
        <v>Q10b.1.1_3</v>
      </c>
      <c r="B27" s="91" t="s">
        <v>21</v>
      </c>
      <c r="C27" s="91" t="s">
        <v>112</v>
      </c>
      <c r="D27" s="57"/>
      <c r="E27" s="56" t="s">
        <v>0</v>
      </c>
      <c r="F27" s="307" t="s">
        <v>154</v>
      </c>
      <c r="G27" s="307"/>
      <c r="H27" s="308"/>
      <c r="I27" s="291"/>
      <c r="J27" s="257"/>
      <c r="K27" s="111"/>
      <c r="L27" s="111"/>
      <c r="M27" s="114"/>
      <c r="N27" s="214" t="s">
        <v>444</v>
      </c>
      <c r="O27" s="128" t="s">
        <v>328</v>
      </c>
      <c r="P27" s="276"/>
      <c r="Q27" s="128"/>
      <c r="R27" s="127"/>
      <c r="S27" s="128"/>
      <c r="T27" s="127"/>
      <c r="U27" s="129"/>
      <c r="V27" s="149" t="str">
        <f t="shared" si="0"/>
        <v>yes, done jointly with registration at the Company Registry or OSS</v>
      </c>
      <c r="W27" s="130"/>
      <c r="X27" s="107"/>
      <c r="Y27" s="96"/>
      <c r="Z27" s="96"/>
      <c r="AA27" s="106"/>
      <c r="AB27" s="285"/>
      <c r="AC27" s="286"/>
      <c r="AD27" s="131"/>
      <c r="AE27" s="144"/>
      <c r="AF27" s="132" t="str">
        <f t="shared" si="1"/>
        <v/>
      </c>
      <c r="AG27" s="142"/>
      <c r="AH27" s="143"/>
      <c r="AI27" s="142"/>
      <c r="AJ27" s="143"/>
      <c r="AK27" s="142" t="str">
        <f t="shared" si="2"/>
        <v/>
      </c>
      <c r="AL27" s="143"/>
      <c r="AM27" s="143"/>
      <c r="AN27" s="143"/>
      <c r="AO27" s="133"/>
      <c r="AP27" s="134" t="str">
        <f t="shared" si="3"/>
        <v>.</v>
      </c>
      <c r="AQ27" s="135"/>
      <c r="AR27" s="76"/>
      <c r="AS27" s="103"/>
      <c r="AT27" s="108"/>
      <c r="AU27" s="108"/>
      <c r="AV27" s="105"/>
    </row>
    <row r="28" spans="1:48" s="19" customFormat="1" ht="23" hidden="1" x14ac:dyDescent="0.25">
      <c r="A28" s="150"/>
      <c r="B28" s="150" t="s">
        <v>21</v>
      </c>
      <c r="C28" s="150" t="s">
        <v>112</v>
      </c>
      <c r="D28" s="57"/>
      <c r="E28" s="56"/>
      <c r="F28" s="307" t="s">
        <v>264</v>
      </c>
      <c r="G28" s="307"/>
      <c r="H28" s="308"/>
      <c r="I28" s="235"/>
      <c r="J28" s="107"/>
      <c r="K28" s="96"/>
      <c r="L28" s="96"/>
      <c r="M28" s="106"/>
      <c r="N28" s="100" t="s">
        <v>444</v>
      </c>
      <c r="O28" s="96" t="s">
        <v>328</v>
      </c>
      <c r="P28" s="100"/>
      <c r="Q28" s="96"/>
      <c r="R28" s="100"/>
      <c r="S28" s="96"/>
      <c r="T28" s="100"/>
      <c r="U28" s="95"/>
      <c r="V28" s="96" t="str">
        <f t="shared" si="0"/>
        <v>yes, done jointly with registration at the Company Registry or OSS</v>
      </c>
      <c r="W28" s="106"/>
      <c r="X28" s="107"/>
      <c r="Y28" s="96"/>
      <c r="Z28" s="96"/>
      <c r="AA28" s="106"/>
      <c r="AB28" s="282"/>
      <c r="AC28" s="167"/>
      <c r="AD28" s="100"/>
      <c r="AE28" s="95"/>
      <c r="AF28" s="96"/>
      <c r="AG28" s="168"/>
      <c r="AH28" s="121"/>
      <c r="AI28" s="168"/>
      <c r="AJ28" s="121"/>
      <c r="AK28" s="168"/>
      <c r="AL28" s="121"/>
      <c r="AM28" s="121"/>
      <c r="AN28" s="121"/>
      <c r="AO28" s="238"/>
      <c r="AP28" s="96"/>
      <c r="AQ28" s="106"/>
      <c r="AR28" s="78"/>
      <c r="AS28" s="151"/>
      <c r="AT28" s="152"/>
      <c r="AU28" s="152"/>
      <c r="AV28" s="153"/>
    </row>
    <row r="29" spans="1:48" s="19" customFormat="1" hidden="1" x14ac:dyDescent="0.25">
      <c r="A29" s="150"/>
      <c r="B29" s="150" t="s">
        <v>21</v>
      </c>
      <c r="C29" s="150" t="s">
        <v>135</v>
      </c>
      <c r="D29" s="57"/>
      <c r="E29" s="56" t="s">
        <v>0</v>
      </c>
      <c r="F29" s="307" t="s">
        <v>10</v>
      </c>
      <c r="G29" s="307"/>
      <c r="H29" s="308"/>
      <c r="I29" s="235"/>
      <c r="J29" s="107"/>
      <c r="K29" s="96"/>
      <c r="L29" s="96"/>
      <c r="M29" s="106"/>
      <c r="N29" s="100" t="s">
        <v>1</v>
      </c>
      <c r="O29" s="96" t="s">
        <v>328</v>
      </c>
      <c r="P29" s="100"/>
      <c r="Q29" s="96"/>
      <c r="R29" s="100"/>
      <c r="S29" s="96"/>
      <c r="T29" s="100"/>
      <c r="U29" s="95"/>
      <c r="V29" s="96" t="str">
        <f t="shared" si="0"/>
        <v>no</v>
      </c>
      <c r="W29" s="106"/>
      <c r="X29" s="107"/>
      <c r="Y29" s="96"/>
      <c r="Z29" s="96"/>
      <c r="AA29" s="106"/>
      <c r="AB29" s="282"/>
      <c r="AC29" s="167"/>
      <c r="AD29" s="100"/>
      <c r="AE29" s="95"/>
      <c r="AF29" s="96"/>
      <c r="AG29" s="147"/>
      <c r="AH29" s="115"/>
      <c r="AI29" s="147"/>
      <c r="AJ29" s="115"/>
      <c r="AK29" s="147"/>
      <c r="AL29" s="115"/>
      <c r="AM29" s="115"/>
      <c r="AN29" s="115"/>
      <c r="AO29" s="237"/>
      <c r="AP29" s="174"/>
      <c r="AQ29" s="113"/>
      <c r="AR29" s="78"/>
      <c r="AS29" s="151"/>
      <c r="AT29" s="152"/>
      <c r="AU29" s="152"/>
      <c r="AV29" s="153"/>
    </row>
    <row r="30" spans="1:48" s="19" customFormat="1" ht="23" x14ac:dyDescent="0.25">
      <c r="A30" s="150" t="str">
        <f>MID(E$20,FIND("(Q",E$20)+1,8)&amp;"_4"</f>
        <v>Q10b.1.1_4</v>
      </c>
      <c r="B30" s="150" t="s">
        <v>21</v>
      </c>
      <c r="C30" s="150" t="s">
        <v>114</v>
      </c>
      <c r="D30" s="57"/>
      <c r="E30" s="56" t="s">
        <v>0</v>
      </c>
      <c r="F30" s="307" t="s">
        <v>155</v>
      </c>
      <c r="G30" s="307"/>
      <c r="H30" s="308"/>
      <c r="I30" s="235" t="s">
        <v>169</v>
      </c>
      <c r="J30" s="107"/>
      <c r="K30" s="96"/>
      <c r="L30" s="96"/>
      <c r="M30" s="106"/>
      <c r="N30" s="127" t="s">
        <v>1</v>
      </c>
      <c r="O30" s="128" t="s">
        <v>328</v>
      </c>
      <c r="P30" s="127"/>
      <c r="Q30" s="128"/>
      <c r="R30" s="127"/>
      <c r="S30" s="128"/>
      <c r="T30" s="127"/>
      <c r="U30" s="129"/>
      <c r="V30" s="128" t="str">
        <f t="shared" si="0"/>
        <v>no</v>
      </c>
      <c r="W30" s="130"/>
      <c r="X30" s="107"/>
      <c r="Y30" s="96"/>
      <c r="Z30" s="96"/>
      <c r="AA30" s="106"/>
      <c r="AB30" s="285"/>
      <c r="AC30" s="286"/>
      <c r="AD30" s="131"/>
      <c r="AE30" s="144"/>
      <c r="AF30" s="132" t="str">
        <f t="shared" si="1"/>
        <v/>
      </c>
      <c r="AG30" s="142"/>
      <c r="AH30" s="143"/>
      <c r="AI30" s="142"/>
      <c r="AJ30" s="143"/>
      <c r="AK30" s="142" t="str">
        <f t="shared" si="2"/>
        <v/>
      </c>
      <c r="AL30" s="143"/>
      <c r="AM30" s="143"/>
      <c r="AN30" s="143"/>
      <c r="AO30" s="133"/>
      <c r="AP30" s="134" t="str">
        <f t="shared" si="3"/>
        <v>.</v>
      </c>
      <c r="AQ30" s="135"/>
      <c r="AR30" s="78"/>
      <c r="AS30" s="103"/>
      <c r="AT30" s="108"/>
      <c r="AU30" s="108"/>
      <c r="AV30" s="105"/>
    </row>
    <row r="31" spans="1:48" ht="34.5" x14ac:dyDescent="0.25">
      <c r="A31" s="91" t="str">
        <f>MID(E$20,FIND("(Q",E$20)+1,8)&amp;"_5"</f>
        <v>Q10b.1.1_5</v>
      </c>
      <c r="B31" s="91" t="s">
        <v>20</v>
      </c>
      <c r="D31" s="57"/>
      <c r="E31" s="56"/>
      <c r="F31" s="307" t="s">
        <v>146</v>
      </c>
      <c r="G31" s="307"/>
      <c r="H31" s="308"/>
      <c r="I31" s="291" t="s">
        <v>170</v>
      </c>
      <c r="J31" s="257"/>
      <c r="K31" s="111"/>
      <c r="L31" s="111"/>
      <c r="M31" s="114"/>
      <c r="N31" s="127" t="s">
        <v>0</v>
      </c>
      <c r="O31" s="128" t="str">
        <f>IF(OR(B31="NI",B31="N"),"New question introduced in 2023 - Please answer this question for the year of the previous update in Column P",IF(B31="EC","Small changes were made to the question. Take extra care when validating the response in Column N. If necessary, please change your answer in Column P",""))</f>
        <v>New question introduced in 2023 - Please answer this question for the year of the previous update in Column P</v>
      </c>
      <c r="P31" s="276"/>
      <c r="Q31" s="128"/>
      <c r="R31" s="127"/>
      <c r="S31" s="128"/>
      <c r="T31" s="127"/>
      <c r="U31" s="129"/>
      <c r="V31" s="149" t="str">
        <f t="shared" si="0"/>
        <v/>
      </c>
      <c r="W31" s="130"/>
      <c r="X31" s="107"/>
      <c r="Y31" s="96"/>
      <c r="Z31" s="96"/>
      <c r="AA31" s="106"/>
      <c r="AB31" s="285"/>
      <c r="AC31" s="286"/>
      <c r="AD31" s="131"/>
      <c r="AE31" s="144"/>
      <c r="AF31" s="132" t="str">
        <f t="shared" si="1"/>
        <v/>
      </c>
      <c r="AG31" s="142"/>
      <c r="AH31" s="143"/>
      <c r="AI31" s="142"/>
      <c r="AJ31" s="143"/>
      <c r="AK31" s="142" t="str">
        <f t="shared" si="2"/>
        <v/>
      </c>
      <c r="AL31" s="143"/>
      <c r="AM31" s="143"/>
      <c r="AN31" s="143"/>
      <c r="AO31" s="133"/>
      <c r="AP31" s="134" t="str">
        <f t="shared" si="3"/>
        <v>.</v>
      </c>
      <c r="AQ31" s="135"/>
      <c r="AR31" s="76"/>
      <c r="AS31" s="103"/>
      <c r="AT31" s="108"/>
      <c r="AU31" s="108"/>
      <c r="AV31" s="105"/>
    </row>
    <row r="32" spans="1:48" ht="92" x14ac:dyDescent="0.25">
      <c r="A32" s="91" t="str">
        <f>MID(E$20,FIND("(Q",E$20)+1,8)&amp;"_6"</f>
        <v>Q10b.1.1_6</v>
      </c>
      <c r="B32" s="91" t="s">
        <v>21</v>
      </c>
      <c r="C32" s="91" t="s">
        <v>129</v>
      </c>
      <c r="D32" s="57"/>
      <c r="E32" s="56" t="s">
        <v>0</v>
      </c>
      <c r="F32" s="307" t="s">
        <v>148</v>
      </c>
      <c r="G32" s="307"/>
      <c r="H32" s="308"/>
      <c r="I32" s="291" t="s">
        <v>286</v>
      </c>
      <c r="J32" s="257"/>
      <c r="K32" s="111"/>
      <c r="L32" s="111"/>
      <c r="M32" s="114"/>
      <c r="N32" s="214" t="s">
        <v>444</v>
      </c>
      <c r="O32" s="128" t="s">
        <v>329</v>
      </c>
      <c r="P32" s="276"/>
      <c r="Q32" s="128"/>
      <c r="R32" s="127"/>
      <c r="S32" s="128"/>
      <c r="T32" s="127"/>
      <c r="U32" s="129"/>
      <c r="V32" s="149" t="str">
        <f t="shared" si="0"/>
        <v>yes, done jointly with registration at the Company Registry or OSS</v>
      </c>
      <c r="W32" s="130"/>
      <c r="X32" s="107"/>
      <c r="Y32" s="96"/>
      <c r="Z32" s="96"/>
      <c r="AA32" s="106"/>
      <c r="AB32" s="285"/>
      <c r="AC32" s="286"/>
      <c r="AD32" s="131"/>
      <c r="AE32" s="144"/>
      <c r="AF32" s="132" t="str">
        <f t="shared" si="1"/>
        <v/>
      </c>
      <c r="AG32" s="142"/>
      <c r="AH32" s="143"/>
      <c r="AI32" s="142"/>
      <c r="AJ32" s="143"/>
      <c r="AK32" s="142" t="str">
        <f t="shared" si="2"/>
        <v/>
      </c>
      <c r="AL32" s="143"/>
      <c r="AM32" s="143"/>
      <c r="AN32" s="143"/>
      <c r="AO32" s="133"/>
      <c r="AP32" s="134" t="str">
        <f t="shared" si="3"/>
        <v>.</v>
      </c>
      <c r="AQ32" s="135"/>
      <c r="AR32" s="76"/>
      <c r="AS32" s="103"/>
      <c r="AT32" s="108"/>
      <c r="AU32" s="108"/>
      <c r="AV32" s="105"/>
    </row>
    <row r="33" spans="1:48" s="19" customFormat="1" ht="23" hidden="1" x14ac:dyDescent="0.25">
      <c r="A33" s="150"/>
      <c r="B33" s="150" t="s">
        <v>21</v>
      </c>
      <c r="C33" s="150" t="s">
        <v>129</v>
      </c>
      <c r="D33" s="57"/>
      <c r="E33" s="56"/>
      <c r="F33" s="307" t="s">
        <v>263</v>
      </c>
      <c r="G33" s="307"/>
      <c r="H33" s="308"/>
      <c r="I33" s="235"/>
      <c r="J33" s="107"/>
      <c r="K33" s="96"/>
      <c r="L33" s="96"/>
      <c r="M33" s="106"/>
      <c r="N33" s="145" t="s">
        <v>444</v>
      </c>
      <c r="O33" s="100"/>
      <c r="P33" s="100"/>
      <c r="Q33" s="96"/>
      <c r="R33" s="100"/>
      <c r="S33" s="96"/>
      <c r="T33" s="100"/>
      <c r="U33" s="95"/>
      <c r="V33" s="96" t="str">
        <f t="shared" si="0"/>
        <v>yes, done jointly with registration at the Company Registry or OSS</v>
      </c>
      <c r="W33" s="106"/>
      <c r="X33" s="107"/>
      <c r="Y33" s="96"/>
      <c r="Z33" s="96"/>
      <c r="AA33" s="106"/>
      <c r="AB33" s="282"/>
      <c r="AC33" s="167"/>
      <c r="AD33" s="100"/>
      <c r="AE33" s="95"/>
      <c r="AF33" s="96"/>
      <c r="AG33" s="147"/>
      <c r="AH33" s="115"/>
      <c r="AI33" s="147"/>
      <c r="AJ33" s="115"/>
      <c r="AK33" s="147"/>
      <c r="AL33" s="115"/>
      <c r="AM33" s="115"/>
      <c r="AN33" s="115"/>
      <c r="AO33" s="237"/>
      <c r="AP33" s="174"/>
      <c r="AQ33" s="113"/>
      <c r="AR33" s="78"/>
      <c r="AS33" s="151"/>
      <c r="AT33" s="152"/>
      <c r="AU33" s="152"/>
      <c r="AV33" s="153"/>
    </row>
    <row r="34" spans="1:48" s="19" customFormat="1" ht="23" hidden="1" x14ac:dyDescent="0.25">
      <c r="A34" s="150"/>
      <c r="B34" s="150" t="s">
        <v>21</v>
      </c>
      <c r="C34" s="150" t="s">
        <v>126</v>
      </c>
      <c r="D34" s="57"/>
      <c r="E34" s="56" t="s">
        <v>0</v>
      </c>
      <c r="F34" s="307" t="s">
        <v>6</v>
      </c>
      <c r="G34" s="307"/>
      <c r="H34" s="308"/>
      <c r="I34" s="235"/>
      <c r="J34" s="107"/>
      <c r="K34" s="96"/>
      <c r="L34" s="96"/>
      <c r="M34" s="106"/>
      <c r="N34" s="145" t="s">
        <v>444</v>
      </c>
      <c r="O34" s="100"/>
      <c r="P34" s="100"/>
      <c r="Q34" s="96"/>
      <c r="R34" s="100"/>
      <c r="S34" s="96"/>
      <c r="T34" s="100"/>
      <c r="U34" s="95"/>
      <c r="V34" s="96" t="str">
        <f t="shared" si="0"/>
        <v>yes, done jointly with registration at the Company Registry or OSS</v>
      </c>
      <c r="W34" s="106"/>
      <c r="X34" s="107"/>
      <c r="Y34" s="96"/>
      <c r="Z34" s="96"/>
      <c r="AA34" s="106"/>
      <c r="AB34" s="282"/>
      <c r="AC34" s="167"/>
      <c r="AD34" s="100"/>
      <c r="AE34" s="95"/>
      <c r="AF34" s="96"/>
      <c r="AG34" s="147"/>
      <c r="AH34" s="115"/>
      <c r="AI34" s="147"/>
      <c r="AJ34" s="115"/>
      <c r="AK34" s="147"/>
      <c r="AL34" s="115"/>
      <c r="AM34" s="115"/>
      <c r="AN34" s="115"/>
      <c r="AO34" s="237"/>
      <c r="AP34" s="174"/>
      <c r="AQ34" s="113"/>
      <c r="AR34" s="78"/>
      <c r="AS34" s="151"/>
      <c r="AT34" s="152"/>
      <c r="AU34" s="152"/>
      <c r="AV34" s="153"/>
    </row>
    <row r="35" spans="1:48" s="19" customFormat="1" ht="23" hidden="1" x14ac:dyDescent="0.25">
      <c r="A35" s="150"/>
      <c r="B35" s="150" t="s">
        <v>21</v>
      </c>
      <c r="C35" s="150" t="s">
        <v>131</v>
      </c>
      <c r="D35" s="57"/>
      <c r="E35" s="56" t="s">
        <v>0</v>
      </c>
      <c r="F35" s="307" t="s">
        <v>8</v>
      </c>
      <c r="G35" s="307"/>
      <c r="H35" s="308"/>
      <c r="I35" s="235"/>
      <c r="J35" s="107"/>
      <c r="K35" s="96"/>
      <c r="L35" s="96"/>
      <c r="M35" s="106"/>
      <c r="N35" s="107" t="s">
        <v>444</v>
      </c>
      <c r="O35" s="100"/>
      <c r="P35" s="100"/>
      <c r="Q35" s="96"/>
      <c r="R35" s="100"/>
      <c r="S35" s="96"/>
      <c r="T35" s="100"/>
      <c r="U35" s="95"/>
      <c r="V35" s="96" t="str">
        <f t="shared" si="0"/>
        <v>yes, done jointly with registration at the Company Registry or OSS</v>
      </c>
      <c r="W35" s="106"/>
      <c r="X35" s="107"/>
      <c r="Y35" s="96"/>
      <c r="Z35" s="96"/>
      <c r="AA35" s="106"/>
      <c r="AB35" s="282"/>
      <c r="AC35" s="167"/>
      <c r="AD35" s="100"/>
      <c r="AE35" s="95"/>
      <c r="AF35" s="96"/>
      <c r="AG35" s="147"/>
      <c r="AH35" s="115"/>
      <c r="AI35" s="147"/>
      <c r="AJ35" s="115"/>
      <c r="AK35" s="147"/>
      <c r="AL35" s="115"/>
      <c r="AM35" s="115"/>
      <c r="AN35" s="115"/>
      <c r="AO35" s="237"/>
      <c r="AP35" s="174"/>
      <c r="AQ35" s="113"/>
      <c r="AR35" s="78"/>
      <c r="AS35" s="151"/>
      <c r="AT35" s="152"/>
      <c r="AU35" s="152"/>
      <c r="AV35" s="153"/>
    </row>
    <row r="36" spans="1:48" s="19" customFormat="1" hidden="1" x14ac:dyDescent="0.25">
      <c r="A36" s="150"/>
      <c r="B36" s="150" t="s">
        <v>21</v>
      </c>
      <c r="C36" s="150" t="s">
        <v>132</v>
      </c>
      <c r="D36" s="57"/>
      <c r="E36" s="56" t="s">
        <v>0</v>
      </c>
      <c r="F36" s="307" t="s">
        <v>9</v>
      </c>
      <c r="G36" s="307"/>
      <c r="H36" s="308"/>
      <c r="I36" s="235"/>
      <c r="J36" s="107"/>
      <c r="K36" s="96"/>
      <c r="L36" s="96"/>
      <c r="M36" s="106"/>
      <c r="N36" s="107" t="s">
        <v>1</v>
      </c>
      <c r="O36" s="100"/>
      <c r="P36" s="100"/>
      <c r="Q36" s="96"/>
      <c r="R36" s="100"/>
      <c r="S36" s="96"/>
      <c r="T36" s="100"/>
      <c r="U36" s="95"/>
      <c r="V36" s="96" t="str">
        <f t="shared" si="0"/>
        <v>no</v>
      </c>
      <c r="W36" s="106"/>
      <c r="X36" s="107"/>
      <c r="Y36" s="96"/>
      <c r="Z36" s="96"/>
      <c r="AA36" s="106"/>
      <c r="AB36" s="282"/>
      <c r="AC36" s="167"/>
      <c r="AD36" s="100"/>
      <c r="AE36" s="95"/>
      <c r="AF36" s="96"/>
      <c r="AG36" s="147"/>
      <c r="AH36" s="115"/>
      <c r="AI36" s="147"/>
      <c r="AJ36" s="115"/>
      <c r="AK36" s="147"/>
      <c r="AL36" s="115"/>
      <c r="AM36" s="115"/>
      <c r="AN36" s="115"/>
      <c r="AO36" s="237"/>
      <c r="AP36" s="174"/>
      <c r="AQ36" s="113"/>
      <c r="AR36" s="78"/>
      <c r="AS36" s="151"/>
      <c r="AT36" s="152"/>
      <c r="AU36" s="152"/>
      <c r="AV36" s="153"/>
    </row>
    <row r="37" spans="1:48" ht="69" x14ac:dyDescent="0.25">
      <c r="A37" s="91" t="str">
        <f>MID(E$20,FIND("(Q",E$20)+1,8)&amp;"_7"</f>
        <v>Q10b.1.1_7</v>
      </c>
      <c r="B37" s="91" t="s">
        <v>21</v>
      </c>
      <c r="C37" s="91" t="s">
        <v>111</v>
      </c>
      <c r="D37" s="57"/>
      <c r="E37" s="56" t="s">
        <v>0</v>
      </c>
      <c r="F37" s="307" t="s">
        <v>147</v>
      </c>
      <c r="G37" s="307"/>
      <c r="H37" s="308"/>
      <c r="I37" s="291" t="s">
        <v>355</v>
      </c>
      <c r="J37" s="257"/>
      <c r="K37" s="111"/>
      <c r="L37" s="111"/>
      <c r="M37" s="114"/>
      <c r="N37" s="192" t="s">
        <v>1</v>
      </c>
      <c r="O37" s="128" t="s">
        <v>329</v>
      </c>
      <c r="P37" s="276"/>
      <c r="Q37" s="128"/>
      <c r="R37" s="127"/>
      <c r="S37" s="128"/>
      <c r="T37" s="127"/>
      <c r="U37" s="129"/>
      <c r="V37" s="149" t="str">
        <f t="shared" si="0"/>
        <v>no</v>
      </c>
      <c r="W37" s="130"/>
      <c r="X37" s="107"/>
      <c r="Y37" s="96"/>
      <c r="Z37" s="96"/>
      <c r="AA37" s="106"/>
      <c r="AB37" s="285"/>
      <c r="AC37" s="286"/>
      <c r="AD37" s="131"/>
      <c r="AE37" s="144"/>
      <c r="AF37" s="132" t="str">
        <f t="shared" si="1"/>
        <v/>
      </c>
      <c r="AG37" s="142"/>
      <c r="AH37" s="143"/>
      <c r="AI37" s="142"/>
      <c r="AJ37" s="143"/>
      <c r="AK37" s="142" t="str">
        <f t="shared" si="2"/>
        <v/>
      </c>
      <c r="AL37" s="143"/>
      <c r="AM37" s="143"/>
      <c r="AN37" s="143"/>
      <c r="AO37" s="133"/>
      <c r="AP37" s="134" t="str">
        <f t="shared" si="3"/>
        <v>.</v>
      </c>
      <c r="AQ37" s="135"/>
      <c r="AR37" s="76"/>
      <c r="AS37" s="103"/>
      <c r="AT37" s="108"/>
      <c r="AU37" s="108"/>
      <c r="AV37" s="105"/>
    </row>
    <row r="38" spans="1:48" ht="115" x14ac:dyDescent="0.25">
      <c r="A38" s="91" t="str">
        <f>MID(E$20,FIND("(Q",E$20)+1,8)&amp;"_8"</f>
        <v>Q10b.1.1_8</v>
      </c>
      <c r="B38" s="91" t="s">
        <v>20</v>
      </c>
      <c r="D38" s="57"/>
      <c r="E38" s="56"/>
      <c r="F38" s="307" t="s">
        <v>149</v>
      </c>
      <c r="G38" s="307"/>
      <c r="H38" s="308"/>
      <c r="I38" s="291" t="s">
        <v>301</v>
      </c>
      <c r="J38" s="257"/>
      <c r="K38" s="111"/>
      <c r="L38" s="111"/>
      <c r="M38" s="114"/>
      <c r="N38" s="127" t="s">
        <v>0</v>
      </c>
      <c r="O38" s="128" t="str">
        <f t="shared" ref="O38:O46" si="5">IF(OR(B38="NI",B38="N"),"New question introduced in 2023 - Please answer this question for the year of the previous update in Column P",IF(B38="EC","Small changes were made to the question. Take extra care when validating the response in Column N. If necessary, please change your answer in Column P",""))</f>
        <v>New question introduced in 2023 - Please answer this question for the year of the previous update in Column P</v>
      </c>
      <c r="P38" s="276"/>
      <c r="Q38" s="128"/>
      <c r="R38" s="127"/>
      <c r="S38" s="128"/>
      <c r="T38" s="127"/>
      <c r="U38" s="129"/>
      <c r="V38" s="149" t="str">
        <f t="shared" si="0"/>
        <v/>
      </c>
      <c r="W38" s="130"/>
      <c r="X38" s="107"/>
      <c r="Y38" s="96"/>
      <c r="Z38" s="96"/>
      <c r="AA38" s="106"/>
      <c r="AB38" s="285"/>
      <c r="AC38" s="286"/>
      <c r="AD38" s="131"/>
      <c r="AE38" s="144"/>
      <c r="AF38" s="132" t="str">
        <f t="shared" si="1"/>
        <v/>
      </c>
      <c r="AG38" s="142"/>
      <c r="AH38" s="143"/>
      <c r="AI38" s="142"/>
      <c r="AJ38" s="143"/>
      <c r="AK38" s="142" t="str">
        <f t="shared" si="2"/>
        <v/>
      </c>
      <c r="AL38" s="143"/>
      <c r="AM38" s="143"/>
      <c r="AN38" s="143"/>
      <c r="AO38" s="133"/>
      <c r="AP38" s="134" t="str">
        <f t="shared" si="3"/>
        <v>.</v>
      </c>
      <c r="AQ38" s="135"/>
      <c r="AR38" s="76"/>
      <c r="AS38" s="103"/>
      <c r="AT38" s="108"/>
      <c r="AU38" s="108"/>
      <c r="AV38" s="105"/>
    </row>
    <row r="39" spans="1:48" ht="126.5" x14ac:dyDescent="0.25">
      <c r="A39" s="91" t="str">
        <f>MID(E$20,FIND("(Q",E$20)+1,8)&amp;"_9"</f>
        <v>Q10b.1.1_9</v>
      </c>
      <c r="B39" s="91" t="s">
        <v>21</v>
      </c>
      <c r="C39" s="91" t="s">
        <v>119</v>
      </c>
      <c r="D39" s="57"/>
      <c r="E39" s="56" t="s">
        <v>0</v>
      </c>
      <c r="F39" s="307" t="s">
        <v>156</v>
      </c>
      <c r="G39" s="307"/>
      <c r="H39" s="308"/>
      <c r="I39" s="291" t="s">
        <v>172</v>
      </c>
      <c r="J39" s="257"/>
      <c r="K39" s="111"/>
      <c r="L39" s="111"/>
      <c r="M39" s="114"/>
      <c r="N39" s="127" t="s">
        <v>1</v>
      </c>
      <c r="O39" s="128" t="str">
        <f t="shared" si="5"/>
        <v>Small changes were made to the question. Take extra care when validating the response in Column N. If necessary, please change your answer in Column P</v>
      </c>
      <c r="P39" s="276"/>
      <c r="Q39" s="128"/>
      <c r="R39" s="127"/>
      <c r="S39" s="128"/>
      <c r="T39" s="127"/>
      <c r="U39" s="129"/>
      <c r="V39" s="149" t="str">
        <f t="shared" si="0"/>
        <v>no</v>
      </c>
      <c r="W39" s="130"/>
      <c r="X39" s="107"/>
      <c r="Y39" s="96"/>
      <c r="Z39" s="96"/>
      <c r="AA39" s="106"/>
      <c r="AB39" s="285"/>
      <c r="AC39" s="286"/>
      <c r="AD39" s="131"/>
      <c r="AE39" s="144"/>
      <c r="AF39" s="132" t="str">
        <f t="shared" si="1"/>
        <v/>
      </c>
      <c r="AG39" s="142"/>
      <c r="AH39" s="143"/>
      <c r="AI39" s="142"/>
      <c r="AJ39" s="143"/>
      <c r="AK39" s="142" t="str">
        <f t="shared" si="2"/>
        <v/>
      </c>
      <c r="AL39" s="143"/>
      <c r="AM39" s="143"/>
      <c r="AN39" s="143"/>
      <c r="AO39" s="133"/>
      <c r="AP39" s="134" t="str">
        <f t="shared" si="3"/>
        <v>.</v>
      </c>
      <c r="AQ39" s="135"/>
      <c r="AR39" s="76"/>
      <c r="AS39" s="103"/>
      <c r="AT39" s="108"/>
      <c r="AU39" s="108"/>
      <c r="AV39" s="105"/>
    </row>
    <row r="40" spans="1:48" ht="34.5" x14ac:dyDescent="0.25">
      <c r="A40" s="91" t="str">
        <f>MID(E$20,FIND("(Q",E$20)+1,8)&amp;"_10"</f>
        <v>Q10b.1.1_10</v>
      </c>
      <c r="B40" s="91" t="s">
        <v>21</v>
      </c>
      <c r="C40" s="91" t="s">
        <v>124</v>
      </c>
      <c r="D40" s="57"/>
      <c r="E40" s="56" t="s">
        <v>0</v>
      </c>
      <c r="F40" s="307" t="s">
        <v>157</v>
      </c>
      <c r="G40" s="307"/>
      <c r="H40" s="308"/>
      <c r="I40" s="291" t="s">
        <v>352</v>
      </c>
      <c r="J40" s="257"/>
      <c r="K40" s="111"/>
      <c r="L40" s="111"/>
      <c r="M40" s="114"/>
      <c r="N40" s="127" t="s">
        <v>1</v>
      </c>
      <c r="O40" s="128" t="str">
        <f t="shared" si="5"/>
        <v>Small changes were made to the question. Take extra care when validating the response in Column N. If necessary, please change your answer in Column P</v>
      </c>
      <c r="P40" s="276"/>
      <c r="Q40" s="128"/>
      <c r="R40" s="127"/>
      <c r="S40" s="128"/>
      <c r="T40" s="127"/>
      <c r="U40" s="129"/>
      <c r="V40" s="149" t="str">
        <f t="shared" si="0"/>
        <v>no</v>
      </c>
      <c r="W40" s="130"/>
      <c r="X40" s="107"/>
      <c r="Y40" s="96"/>
      <c r="Z40" s="96"/>
      <c r="AA40" s="106"/>
      <c r="AB40" s="285"/>
      <c r="AC40" s="286"/>
      <c r="AD40" s="131"/>
      <c r="AE40" s="144"/>
      <c r="AF40" s="132" t="str">
        <f t="shared" si="1"/>
        <v/>
      </c>
      <c r="AG40" s="142"/>
      <c r="AH40" s="143"/>
      <c r="AI40" s="142"/>
      <c r="AJ40" s="143"/>
      <c r="AK40" s="142" t="str">
        <f t="shared" si="2"/>
        <v/>
      </c>
      <c r="AL40" s="143"/>
      <c r="AM40" s="143"/>
      <c r="AN40" s="143"/>
      <c r="AO40" s="133"/>
      <c r="AP40" s="134" t="str">
        <f t="shared" si="3"/>
        <v>.</v>
      </c>
      <c r="AQ40" s="135"/>
      <c r="AR40" s="76"/>
      <c r="AS40" s="103"/>
      <c r="AT40" s="108"/>
      <c r="AU40" s="108"/>
      <c r="AV40" s="105"/>
    </row>
    <row r="41" spans="1:48" ht="80.5" x14ac:dyDescent="0.25">
      <c r="A41" s="91" t="str">
        <f>MID(E$20,FIND("(Q",E$20)+1,8)&amp;"_11"</f>
        <v>Q10b.1.1_11</v>
      </c>
      <c r="B41" s="91" t="s">
        <v>21</v>
      </c>
      <c r="C41" s="91" t="s">
        <v>121</v>
      </c>
      <c r="D41" s="57"/>
      <c r="E41" s="56" t="s">
        <v>0</v>
      </c>
      <c r="F41" s="307" t="s">
        <v>367</v>
      </c>
      <c r="G41" s="307"/>
      <c r="H41" s="308"/>
      <c r="I41" s="291" t="s">
        <v>173</v>
      </c>
      <c r="J41" s="257"/>
      <c r="K41" s="111"/>
      <c r="L41" s="111"/>
      <c r="M41" s="114"/>
      <c r="N41" s="214" t="s">
        <v>444</v>
      </c>
      <c r="O41" s="128" t="str">
        <f t="shared" si="5"/>
        <v>Small changes were made to the question. Take extra care when validating the response in Column N. If necessary, please change your answer in Column P</v>
      </c>
      <c r="P41" s="276"/>
      <c r="Q41" s="128"/>
      <c r="R41" s="127"/>
      <c r="S41" s="128"/>
      <c r="T41" s="127"/>
      <c r="U41" s="129"/>
      <c r="V41" s="149" t="str">
        <f t="shared" si="0"/>
        <v>yes, done jointly with registration at the Company Registry or OSS</v>
      </c>
      <c r="W41" s="130"/>
      <c r="X41" s="107"/>
      <c r="Y41" s="96"/>
      <c r="Z41" s="96"/>
      <c r="AA41" s="106"/>
      <c r="AB41" s="285"/>
      <c r="AC41" s="286"/>
      <c r="AD41" s="131"/>
      <c r="AE41" s="144"/>
      <c r="AF41" s="132" t="str">
        <f t="shared" si="1"/>
        <v/>
      </c>
      <c r="AG41" s="142"/>
      <c r="AH41" s="143"/>
      <c r="AI41" s="142"/>
      <c r="AJ41" s="143"/>
      <c r="AK41" s="142" t="str">
        <f t="shared" si="2"/>
        <v/>
      </c>
      <c r="AL41" s="143"/>
      <c r="AM41" s="143"/>
      <c r="AN41" s="143"/>
      <c r="AO41" s="133"/>
      <c r="AP41" s="134" t="str">
        <f t="shared" si="3"/>
        <v>.</v>
      </c>
      <c r="AQ41" s="135"/>
      <c r="AR41" s="76"/>
      <c r="AS41" s="103"/>
      <c r="AT41" s="108"/>
      <c r="AU41" s="108"/>
      <c r="AV41" s="105"/>
    </row>
    <row r="42" spans="1:48" s="19" customFormat="1" hidden="1" x14ac:dyDescent="0.25">
      <c r="A42" s="150"/>
      <c r="B42" s="150" t="s">
        <v>21</v>
      </c>
      <c r="C42" s="150" t="s">
        <v>121</v>
      </c>
      <c r="D42" s="57"/>
      <c r="E42" s="56"/>
      <c r="F42" s="307" t="s">
        <v>359</v>
      </c>
      <c r="G42" s="307"/>
      <c r="H42" s="308"/>
      <c r="I42" s="235"/>
      <c r="J42" s="107"/>
      <c r="K42" s="96"/>
      <c r="L42" s="96"/>
      <c r="M42" s="106"/>
      <c r="N42" s="100" t="s">
        <v>1</v>
      </c>
      <c r="O42" s="100"/>
      <c r="P42" s="100"/>
      <c r="Q42" s="96"/>
      <c r="R42" s="100"/>
      <c r="S42" s="96"/>
      <c r="T42" s="100"/>
      <c r="U42" s="95"/>
      <c r="V42" s="96"/>
      <c r="W42" s="106"/>
      <c r="X42" s="107"/>
      <c r="Y42" s="96"/>
      <c r="Z42" s="96"/>
      <c r="AA42" s="106"/>
      <c r="AB42" s="282"/>
      <c r="AC42" s="167"/>
      <c r="AD42" s="100"/>
      <c r="AE42" s="95"/>
      <c r="AF42" s="96"/>
      <c r="AG42" s="147"/>
      <c r="AH42" s="115"/>
      <c r="AI42" s="147"/>
      <c r="AJ42" s="115"/>
      <c r="AK42" s="147"/>
      <c r="AL42" s="115"/>
      <c r="AM42" s="115"/>
      <c r="AN42" s="115"/>
      <c r="AO42" s="237"/>
      <c r="AP42" s="174"/>
      <c r="AQ42" s="113"/>
      <c r="AR42" s="78"/>
      <c r="AS42" s="151"/>
      <c r="AT42" s="152"/>
      <c r="AU42" s="152"/>
      <c r="AV42" s="153"/>
    </row>
    <row r="43" spans="1:48" s="19" customFormat="1" ht="23" hidden="1" x14ac:dyDescent="0.25">
      <c r="A43" s="150"/>
      <c r="B43" s="150" t="s">
        <v>21</v>
      </c>
      <c r="C43" s="150" t="s">
        <v>127</v>
      </c>
      <c r="D43" s="57"/>
      <c r="E43" s="56" t="s">
        <v>0</v>
      </c>
      <c r="F43" s="307" t="s">
        <v>14</v>
      </c>
      <c r="G43" s="307"/>
      <c r="H43" s="308"/>
      <c r="I43" s="235"/>
      <c r="J43" s="107"/>
      <c r="K43" s="96"/>
      <c r="L43" s="96"/>
      <c r="M43" s="106"/>
      <c r="N43" s="100" t="s">
        <v>444</v>
      </c>
      <c r="O43" s="100"/>
      <c r="P43" s="100"/>
      <c r="Q43" s="96"/>
      <c r="R43" s="100"/>
      <c r="S43" s="96"/>
      <c r="T43" s="100"/>
      <c r="U43" s="95"/>
      <c r="V43" s="96" t="str">
        <f t="shared" ref="V43" si="6">IF(AND(T43="",R43="",P43="",N43=""),"",IF(AND(T43="",R43="", P43=""),N43,IF(AND(T43="", R43="",P43&lt;&gt;""),P43,IF(AND(T43="",R43&lt;&gt;""),R43,T43))))</f>
        <v>yes, done jointly with registration at the Company Registry or OSS</v>
      </c>
      <c r="W43" s="106"/>
      <c r="X43" s="107"/>
      <c r="Y43" s="96"/>
      <c r="Z43" s="96"/>
      <c r="AA43" s="106"/>
      <c r="AB43" s="282"/>
      <c r="AC43" s="167"/>
      <c r="AD43" s="100"/>
      <c r="AE43" s="95"/>
      <c r="AF43" s="96"/>
      <c r="AG43" s="147"/>
      <c r="AH43" s="115"/>
      <c r="AI43" s="147"/>
      <c r="AJ43" s="115"/>
      <c r="AK43" s="147"/>
      <c r="AL43" s="115"/>
      <c r="AM43" s="115"/>
      <c r="AN43" s="115"/>
      <c r="AO43" s="237"/>
      <c r="AP43" s="174"/>
      <c r="AQ43" s="113"/>
      <c r="AR43" s="78"/>
      <c r="AS43" s="151"/>
      <c r="AT43" s="152"/>
      <c r="AU43" s="152"/>
      <c r="AV43" s="153"/>
    </row>
    <row r="44" spans="1:48" ht="61" customHeight="1" x14ac:dyDescent="0.25">
      <c r="A44" s="91" t="str">
        <f>MID(E$20,FIND("(Q",E$20)+1,8)&amp;"_12"</f>
        <v>Q10b.1.1_12</v>
      </c>
      <c r="B44" s="91" t="s">
        <v>21</v>
      </c>
      <c r="C44" s="91" t="s">
        <v>133</v>
      </c>
      <c r="D44" s="57"/>
      <c r="E44" s="56" t="s">
        <v>0</v>
      </c>
      <c r="F44" s="307" t="s">
        <v>158</v>
      </c>
      <c r="G44" s="307"/>
      <c r="H44" s="308"/>
      <c r="I44" s="291" t="s">
        <v>174</v>
      </c>
      <c r="J44" s="257"/>
      <c r="K44" s="111"/>
      <c r="L44" s="111"/>
      <c r="M44" s="114"/>
      <c r="N44" s="127" t="s">
        <v>1</v>
      </c>
      <c r="O44" s="128" t="str">
        <f t="shared" si="5"/>
        <v>Small changes were made to the question. Take extra care when validating the response in Column N. If necessary, please change your answer in Column P</v>
      </c>
      <c r="P44" s="276"/>
      <c r="Q44" s="128"/>
      <c r="R44" s="127"/>
      <c r="S44" s="128"/>
      <c r="T44" s="127"/>
      <c r="U44" s="129"/>
      <c r="V44" s="149" t="str">
        <f t="shared" si="0"/>
        <v>no</v>
      </c>
      <c r="W44" s="130"/>
      <c r="X44" s="107"/>
      <c r="Y44" s="96"/>
      <c r="Z44" s="96"/>
      <c r="AA44" s="106"/>
      <c r="AB44" s="285"/>
      <c r="AC44" s="286"/>
      <c r="AD44" s="131"/>
      <c r="AE44" s="144"/>
      <c r="AF44" s="132" t="str">
        <f t="shared" si="1"/>
        <v/>
      </c>
      <c r="AG44" s="142"/>
      <c r="AH44" s="143"/>
      <c r="AI44" s="142"/>
      <c r="AJ44" s="143"/>
      <c r="AK44" s="142" t="str">
        <f t="shared" si="2"/>
        <v/>
      </c>
      <c r="AL44" s="143"/>
      <c r="AM44" s="143"/>
      <c r="AN44" s="143"/>
      <c r="AO44" s="133"/>
      <c r="AP44" s="134" t="str">
        <f t="shared" si="3"/>
        <v>.</v>
      </c>
      <c r="AQ44" s="135"/>
      <c r="AR44" s="76"/>
      <c r="AS44" s="103"/>
      <c r="AT44" s="108"/>
      <c r="AU44" s="108"/>
      <c r="AV44" s="105"/>
    </row>
    <row r="45" spans="1:48" ht="60" customHeight="1" x14ac:dyDescent="0.25">
      <c r="A45" s="91" t="str">
        <f>MID(E$20,FIND("(Q",E$20)+1,8)&amp;"_13"</f>
        <v>Q10b.1.1_13</v>
      </c>
      <c r="B45" s="91" t="s">
        <v>20</v>
      </c>
      <c r="D45" s="57"/>
      <c r="E45" s="56"/>
      <c r="F45" s="307" t="s">
        <v>150</v>
      </c>
      <c r="G45" s="307"/>
      <c r="H45" s="308"/>
      <c r="I45" s="291" t="s">
        <v>175</v>
      </c>
      <c r="J45" s="257"/>
      <c r="K45" s="111"/>
      <c r="L45" s="111"/>
      <c r="M45" s="114"/>
      <c r="N45" s="127" t="s">
        <v>0</v>
      </c>
      <c r="O45" s="128" t="str">
        <f t="shared" si="5"/>
        <v>New question introduced in 2023 - Please answer this question for the year of the previous update in Column P</v>
      </c>
      <c r="P45" s="276"/>
      <c r="Q45" s="128"/>
      <c r="R45" s="127"/>
      <c r="S45" s="128"/>
      <c r="T45" s="127"/>
      <c r="U45" s="129"/>
      <c r="V45" s="149" t="str">
        <f t="shared" si="0"/>
        <v/>
      </c>
      <c r="W45" s="130"/>
      <c r="X45" s="107"/>
      <c r="Y45" s="96"/>
      <c r="Z45" s="96"/>
      <c r="AA45" s="106"/>
      <c r="AB45" s="285"/>
      <c r="AC45" s="286"/>
      <c r="AD45" s="131"/>
      <c r="AE45" s="144"/>
      <c r="AF45" s="132" t="str">
        <f t="shared" si="1"/>
        <v/>
      </c>
      <c r="AG45" s="142"/>
      <c r="AH45" s="143"/>
      <c r="AI45" s="142"/>
      <c r="AJ45" s="143"/>
      <c r="AK45" s="142" t="str">
        <f t="shared" si="2"/>
        <v/>
      </c>
      <c r="AL45" s="143"/>
      <c r="AM45" s="143"/>
      <c r="AN45" s="143"/>
      <c r="AO45" s="133"/>
      <c r="AP45" s="134" t="str">
        <f t="shared" si="3"/>
        <v>.</v>
      </c>
      <c r="AQ45" s="135"/>
      <c r="AR45" s="76"/>
      <c r="AS45" s="103"/>
      <c r="AT45" s="108"/>
      <c r="AU45" s="108"/>
      <c r="AV45" s="105"/>
    </row>
    <row r="46" spans="1:48" ht="69" x14ac:dyDescent="0.25">
      <c r="A46" s="91" t="str">
        <f>MID(E$20,FIND("(Q",E$20)+1,8)&amp;"_14"</f>
        <v>Q10b.1.1_14</v>
      </c>
      <c r="B46" s="91" t="s">
        <v>20</v>
      </c>
      <c r="D46" s="57"/>
      <c r="E46" s="56"/>
      <c r="F46" s="307" t="s">
        <v>151</v>
      </c>
      <c r="G46" s="307"/>
      <c r="H46" s="308"/>
      <c r="I46" s="291" t="s">
        <v>176</v>
      </c>
      <c r="J46" s="257"/>
      <c r="K46" s="111"/>
      <c r="L46" s="111"/>
      <c r="M46" s="114"/>
      <c r="N46" s="127" t="s">
        <v>0</v>
      </c>
      <c r="O46" s="128" t="str">
        <f t="shared" si="5"/>
        <v>New question introduced in 2023 - Please answer this question for the year of the previous update in Column P</v>
      </c>
      <c r="P46" s="276"/>
      <c r="Q46" s="128"/>
      <c r="R46" s="127"/>
      <c r="S46" s="128"/>
      <c r="T46" s="127"/>
      <c r="U46" s="129"/>
      <c r="V46" s="149" t="str">
        <f t="shared" si="0"/>
        <v/>
      </c>
      <c r="W46" s="130"/>
      <c r="X46" s="107"/>
      <c r="Y46" s="96"/>
      <c r="Z46" s="96"/>
      <c r="AA46" s="106"/>
      <c r="AB46" s="285"/>
      <c r="AC46" s="286"/>
      <c r="AD46" s="131"/>
      <c r="AE46" s="144"/>
      <c r="AF46" s="132" t="str">
        <f t="shared" si="1"/>
        <v/>
      </c>
      <c r="AG46" s="142"/>
      <c r="AH46" s="143"/>
      <c r="AI46" s="142"/>
      <c r="AJ46" s="143"/>
      <c r="AK46" s="142" t="str">
        <f t="shared" si="2"/>
        <v/>
      </c>
      <c r="AL46" s="143"/>
      <c r="AM46" s="143"/>
      <c r="AN46" s="143"/>
      <c r="AO46" s="133"/>
      <c r="AP46" s="134" t="str">
        <f t="shared" si="3"/>
        <v>.</v>
      </c>
      <c r="AQ46" s="135"/>
      <c r="AR46" s="76"/>
      <c r="AS46" s="103"/>
      <c r="AT46" s="108"/>
      <c r="AU46" s="108"/>
      <c r="AV46" s="105"/>
    </row>
    <row r="47" spans="1:48" ht="40.5" customHeight="1" x14ac:dyDescent="0.25">
      <c r="A47" s="91" t="str">
        <f>MID(E$20,FIND("(Q",E$20)+1,8)&amp;"_15"</f>
        <v>Q10b.1.1_15</v>
      </c>
      <c r="B47" s="91" t="s">
        <v>21</v>
      </c>
      <c r="C47" s="91" t="s">
        <v>125</v>
      </c>
      <c r="D47" s="57"/>
      <c r="E47" s="56" t="s">
        <v>0</v>
      </c>
      <c r="F47" s="307" t="s">
        <v>159</v>
      </c>
      <c r="G47" s="307"/>
      <c r="H47" s="308"/>
      <c r="I47" s="291" t="s">
        <v>177</v>
      </c>
      <c r="J47" s="257"/>
      <c r="K47" s="111"/>
      <c r="L47" s="111"/>
      <c r="M47" s="114"/>
      <c r="N47" s="214" t="s">
        <v>1</v>
      </c>
      <c r="O47" s="128" t="s">
        <v>329</v>
      </c>
      <c r="P47" s="276"/>
      <c r="Q47" s="128"/>
      <c r="R47" s="127"/>
      <c r="S47" s="128"/>
      <c r="T47" s="127"/>
      <c r="U47" s="129"/>
      <c r="V47" s="149" t="str">
        <f t="shared" si="0"/>
        <v>no</v>
      </c>
      <c r="W47" s="130"/>
      <c r="X47" s="107"/>
      <c r="Y47" s="96"/>
      <c r="Z47" s="96"/>
      <c r="AA47" s="106"/>
      <c r="AB47" s="285"/>
      <c r="AC47" s="286"/>
      <c r="AD47" s="131"/>
      <c r="AE47" s="144"/>
      <c r="AF47" s="132" t="str">
        <f t="shared" si="1"/>
        <v/>
      </c>
      <c r="AG47" s="142"/>
      <c r="AH47" s="143"/>
      <c r="AI47" s="142"/>
      <c r="AJ47" s="143"/>
      <c r="AK47" s="142" t="str">
        <f t="shared" si="2"/>
        <v/>
      </c>
      <c r="AL47" s="143"/>
      <c r="AM47" s="143"/>
      <c r="AN47" s="143"/>
      <c r="AO47" s="133"/>
      <c r="AP47" s="134" t="str">
        <f t="shared" si="3"/>
        <v>.</v>
      </c>
      <c r="AQ47" s="135"/>
      <c r="AR47" s="76"/>
      <c r="AS47" s="103"/>
      <c r="AT47" s="108"/>
      <c r="AU47" s="108"/>
      <c r="AV47" s="105"/>
    </row>
    <row r="48" spans="1:48" s="19" customFormat="1" ht="18" hidden="1" customHeight="1" x14ac:dyDescent="0.25">
      <c r="A48" s="150"/>
      <c r="B48" s="150" t="s">
        <v>21</v>
      </c>
      <c r="C48" s="150" t="s">
        <v>125</v>
      </c>
      <c r="D48" s="57"/>
      <c r="E48" s="56"/>
      <c r="F48" s="307" t="s">
        <v>262</v>
      </c>
      <c r="G48" s="307"/>
      <c r="H48" s="308"/>
      <c r="I48" s="235"/>
      <c r="J48" s="107"/>
      <c r="K48" s="96"/>
      <c r="L48" s="96"/>
      <c r="M48" s="106"/>
      <c r="N48" s="100" t="s">
        <v>1</v>
      </c>
      <c r="O48" s="100"/>
      <c r="P48" s="100"/>
      <c r="Q48" s="96"/>
      <c r="R48" s="100"/>
      <c r="S48" s="96"/>
      <c r="T48" s="100"/>
      <c r="U48" s="95"/>
      <c r="V48" s="96" t="str">
        <f t="shared" si="0"/>
        <v>no</v>
      </c>
      <c r="W48" s="106"/>
      <c r="X48" s="107"/>
      <c r="Y48" s="96"/>
      <c r="Z48" s="96"/>
      <c r="AA48" s="106"/>
      <c r="AB48" s="282"/>
      <c r="AC48" s="167"/>
      <c r="AD48" s="100"/>
      <c r="AE48" s="95"/>
      <c r="AF48" s="96"/>
      <c r="AG48" s="147"/>
      <c r="AH48" s="115"/>
      <c r="AI48" s="147"/>
      <c r="AJ48" s="115"/>
      <c r="AK48" s="147"/>
      <c r="AL48" s="115"/>
      <c r="AM48" s="115"/>
      <c r="AN48" s="115"/>
      <c r="AO48" s="237"/>
      <c r="AP48" s="174"/>
      <c r="AQ48" s="113"/>
      <c r="AR48" s="78"/>
      <c r="AS48" s="151"/>
      <c r="AT48" s="152"/>
      <c r="AU48" s="152"/>
      <c r="AV48" s="153"/>
    </row>
    <row r="49" spans="1:48" s="19" customFormat="1" ht="22" hidden="1" customHeight="1" x14ac:dyDescent="0.25">
      <c r="A49" s="150"/>
      <c r="B49" s="150" t="s">
        <v>21</v>
      </c>
      <c r="C49" s="150" t="s">
        <v>118</v>
      </c>
      <c r="D49" s="57"/>
      <c r="E49" s="56" t="s">
        <v>0</v>
      </c>
      <c r="F49" s="307" t="s">
        <v>4</v>
      </c>
      <c r="G49" s="307"/>
      <c r="H49" s="308"/>
      <c r="I49" s="235"/>
      <c r="J49" s="107"/>
      <c r="K49" s="96"/>
      <c r="L49" s="96"/>
      <c r="M49" s="106"/>
      <c r="N49" s="100" t="s">
        <v>1</v>
      </c>
      <c r="O49" s="100"/>
      <c r="P49" s="100"/>
      <c r="Q49" s="96"/>
      <c r="R49" s="100"/>
      <c r="S49" s="96"/>
      <c r="T49" s="100"/>
      <c r="U49" s="95"/>
      <c r="V49" s="96" t="str">
        <f t="shared" si="0"/>
        <v>no</v>
      </c>
      <c r="W49" s="106"/>
      <c r="X49" s="107"/>
      <c r="Y49" s="96"/>
      <c r="Z49" s="96"/>
      <c r="AA49" s="106"/>
      <c r="AB49" s="282"/>
      <c r="AC49" s="167"/>
      <c r="AD49" s="100"/>
      <c r="AE49" s="95"/>
      <c r="AF49" s="96"/>
      <c r="AG49" s="147"/>
      <c r="AH49" s="115"/>
      <c r="AI49" s="147"/>
      <c r="AJ49" s="115"/>
      <c r="AK49" s="147"/>
      <c r="AL49" s="115"/>
      <c r="AM49" s="115"/>
      <c r="AN49" s="115"/>
      <c r="AO49" s="237"/>
      <c r="AP49" s="174"/>
      <c r="AQ49" s="113"/>
      <c r="AR49" s="78"/>
      <c r="AS49" s="151"/>
      <c r="AT49" s="152"/>
      <c r="AU49" s="152"/>
      <c r="AV49" s="153"/>
    </row>
    <row r="50" spans="1:48" s="19" customFormat="1" ht="146.25" customHeight="1" x14ac:dyDescent="0.25">
      <c r="A50" s="150" t="str">
        <f>MID(E$20,FIND("(Q",E$20)+1,8)&amp;"_16"</f>
        <v>Q10b.1.1_16</v>
      </c>
      <c r="B50" s="150" t="s">
        <v>20</v>
      </c>
      <c r="C50" s="150"/>
      <c r="D50" s="57"/>
      <c r="E50" s="56"/>
      <c r="F50" s="307" t="s">
        <v>221</v>
      </c>
      <c r="G50" s="307"/>
      <c r="H50" s="308"/>
      <c r="I50" s="235" t="s">
        <v>273</v>
      </c>
      <c r="J50" s="107"/>
      <c r="K50" s="96"/>
      <c r="L50" s="96"/>
      <c r="M50" s="106"/>
      <c r="N50" s="127" t="s">
        <v>0</v>
      </c>
      <c r="O50" s="128" t="str">
        <f t="shared" ref="O50:O77" si="7">IF(OR(B50="NI",B50="N"),"New question introduced in 2023 - Please answer this question for the year of the previous update in Column P",IF(B50="EC","Small changes were made to the question. Take extra care when validating the response in Column N. If necessary, please change your answer in Column P",""))</f>
        <v>New question introduced in 2023 - Please answer this question for the year of the previous update in Column P</v>
      </c>
      <c r="P50" s="127"/>
      <c r="Q50" s="128"/>
      <c r="R50" s="127"/>
      <c r="S50" s="128"/>
      <c r="T50" s="127"/>
      <c r="U50" s="129"/>
      <c r="V50" s="128" t="str">
        <f t="shared" si="0"/>
        <v/>
      </c>
      <c r="W50" s="130"/>
      <c r="X50" s="107"/>
      <c r="Y50" s="96"/>
      <c r="Z50" s="96"/>
      <c r="AA50" s="106"/>
      <c r="AB50" s="285"/>
      <c r="AC50" s="286"/>
      <c r="AD50" s="131"/>
      <c r="AE50" s="144"/>
      <c r="AF50" s="132" t="str">
        <f t="shared" si="1"/>
        <v/>
      </c>
      <c r="AG50" s="142"/>
      <c r="AH50" s="143"/>
      <c r="AI50" s="142"/>
      <c r="AJ50" s="143"/>
      <c r="AK50" s="142" t="str">
        <f t="shared" si="2"/>
        <v/>
      </c>
      <c r="AL50" s="143"/>
      <c r="AM50" s="143"/>
      <c r="AN50" s="143"/>
      <c r="AO50" s="133"/>
      <c r="AP50" s="134" t="str">
        <f t="shared" si="3"/>
        <v>.</v>
      </c>
      <c r="AQ50" s="135"/>
      <c r="AR50" s="76"/>
      <c r="AS50" s="103"/>
      <c r="AT50" s="108"/>
      <c r="AU50" s="108"/>
      <c r="AV50" s="105"/>
    </row>
    <row r="51" spans="1:48" ht="80.5" x14ac:dyDescent="0.25">
      <c r="A51" s="91" t="str">
        <f>MID(E$20,FIND("(Q",E$20)+1,8)&amp;"_17"</f>
        <v>Q10b.1.1_17</v>
      </c>
      <c r="B51" s="91" t="s">
        <v>21</v>
      </c>
      <c r="C51" s="91" t="s">
        <v>134</v>
      </c>
      <c r="D51" s="57"/>
      <c r="E51" s="56" t="s">
        <v>0</v>
      </c>
      <c r="F51" s="307" t="s">
        <v>160</v>
      </c>
      <c r="G51" s="307"/>
      <c r="H51" s="308"/>
      <c r="I51" s="291" t="s">
        <v>274</v>
      </c>
      <c r="J51" s="257"/>
      <c r="K51" s="111"/>
      <c r="L51" s="111"/>
      <c r="M51" s="114"/>
      <c r="N51" s="127" t="s">
        <v>1</v>
      </c>
      <c r="O51" s="128" t="str">
        <f t="shared" si="7"/>
        <v>Small changes were made to the question. Take extra care when validating the response in Column N. If necessary, please change your answer in Column P</v>
      </c>
      <c r="P51" s="276"/>
      <c r="Q51" s="128"/>
      <c r="R51" s="127"/>
      <c r="S51" s="128"/>
      <c r="T51" s="127"/>
      <c r="U51" s="129"/>
      <c r="V51" s="149" t="str">
        <f t="shared" si="0"/>
        <v>no</v>
      </c>
      <c r="W51" s="130"/>
      <c r="X51" s="107"/>
      <c r="Y51" s="96"/>
      <c r="Z51" s="96"/>
      <c r="AA51" s="106"/>
      <c r="AB51" s="285"/>
      <c r="AC51" s="286"/>
      <c r="AD51" s="131"/>
      <c r="AE51" s="144"/>
      <c r="AF51" s="132" t="str">
        <f t="shared" si="1"/>
        <v/>
      </c>
      <c r="AG51" s="142"/>
      <c r="AH51" s="143"/>
      <c r="AI51" s="142"/>
      <c r="AJ51" s="143"/>
      <c r="AK51" s="142" t="str">
        <f t="shared" si="2"/>
        <v/>
      </c>
      <c r="AL51" s="143"/>
      <c r="AM51" s="143"/>
      <c r="AN51" s="143"/>
      <c r="AO51" s="133"/>
      <c r="AP51" s="134" t="str">
        <f t="shared" si="3"/>
        <v>.</v>
      </c>
      <c r="AQ51" s="135"/>
      <c r="AR51" s="76"/>
      <c r="AS51" s="103"/>
      <c r="AT51" s="108"/>
      <c r="AU51" s="108"/>
      <c r="AV51" s="105"/>
    </row>
    <row r="52" spans="1:48" s="19" customFormat="1" ht="55" customHeight="1" x14ac:dyDescent="0.25">
      <c r="A52" s="150" t="str">
        <f>MID(E$20,FIND("(Q",E$20)+1,8)&amp;"_18"</f>
        <v>Q10b.1.1_18</v>
      </c>
      <c r="B52" s="150" t="s">
        <v>21</v>
      </c>
      <c r="C52" s="150" t="s">
        <v>117</v>
      </c>
      <c r="D52" s="57"/>
      <c r="E52" s="56" t="s">
        <v>0</v>
      </c>
      <c r="F52" s="307" t="s">
        <v>161</v>
      </c>
      <c r="G52" s="307"/>
      <c r="H52" s="308"/>
      <c r="I52" s="235" t="s">
        <v>178</v>
      </c>
      <c r="J52" s="107"/>
      <c r="K52" s="96"/>
      <c r="L52" s="96"/>
      <c r="M52" s="106"/>
      <c r="N52" s="127" t="s">
        <v>1</v>
      </c>
      <c r="O52" s="128" t="str">
        <f t="shared" si="7"/>
        <v>Small changes were made to the question. Take extra care when validating the response in Column N. If necessary, please change your answer in Column P</v>
      </c>
      <c r="P52" s="127"/>
      <c r="Q52" s="128"/>
      <c r="R52" s="127"/>
      <c r="S52" s="128"/>
      <c r="T52" s="127"/>
      <c r="U52" s="129"/>
      <c r="V52" s="128" t="str">
        <f t="shared" si="0"/>
        <v>no</v>
      </c>
      <c r="W52" s="130"/>
      <c r="X52" s="107"/>
      <c r="Y52" s="96"/>
      <c r="Z52" s="96"/>
      <c r="AA52" s="106"/>
      <c r="AB52" s="285"/>
      <c r="AC52" s="286"/>
      <c r="AD52" s="131"/>
      <c r="AE52" s="144"/>
      <c r="AF52" s="132" t="str">
        <f t="shared" si="1"/>
        <v/>
      </c>
      <c r="AG52" s="142"/>
      <c r="AH52" s="143"/>
      <c r="AI52" s="142"/>
      <c r="AJ52" s="143"/>
      <c r="AK52" s="142" t="str">
        <f t="shared" si="2"/>
        <v/>
      </c>
      <c r="AL52" s="143"/>
      <c r="AM52" s="143"/>
      <c r="AN52" s="143"/>
      <c r="AO52" s="133"/>
      <c r="AP52" s="134" t="str">
        <f t="shared" si="3"/>
        <v>.</v>
      </c>
      <c r="AQ52" s="135"/>
      <c r="AR52" s="78"/>
      <c r="AS52" s="103"/>
      <c r="AT52" s="108"/>
      <c r="AU52" s="108"/>
      <c r="AV52" s="105"/>
    </row>
    <row r="53" spans="1:48" ht="103.5" x14ac:dyDescent="0.25">
      <c r="A53" s="91" t="str">
        <f>MID(E$20,FIND("(Q",E$20)+1,8)&amp;"_19"</f>
        <v>Q10b.1.1_19</v>
      </c>
      <c r="B53" s="91" t="s">
        <v>21</v>
      </c>
      <c r="C53" s="91" t="s">
        <v>128</v>
      </c>
      <c r="D53" s="57"/>
      <c r="E53" s="56" t="s">
        <v>0</v>
      </c>
      <c r="F53" s="307" t="s">
        <v>179</v>
      </c>
      <c r="G53" s="307"/>
      <c r="H53" s="308"/>
      <c r="I53" s="291" t="s">
        <v>180</v>
      </c>
      <c r="J53" s="257"/>
      <c r="K53" s="111"/>
      <c r="L53" s="111"/>
      <c r="M53" s="114"/>
      <c r="N53" s="214" t="s">
        <v>1</v>
      </c>
      <c r="O53" s="128" t="str">
        <f t="shared" si="7"/>
        <v>Small changes were made to the question. Take extra care when validating the response in Column N. If necessary, please change your answer in Column P</v>
      </c>
      <c r="P53" s="276"/>
      <c r="Q53" s="128"/>
      <c r="R53" s="127"/>
      <c r="S53" s="128"/>
      <c r="T53" s="127"/>
      <c r="U53" s="129"/>
      <c r="V53" s="149" t="str">
        <f t="shared" si="0"/>
        <v>no</v>
      </c>
      <c r="W53" s="130"/>
      <c r="X53" s="107"/>
      <c r="Y53" s="96"/>
      <c r="Z53" s="96"/>
      <c r="AA53" s="106"/>
      <c r="AB53" s="285"/>
      <c r="AC53" s="286"/>
      <c r="AD53" s="131"/>
      <c r="AE53" s="144"/>
      <c r="AF53" s="132" t="str">
        <f t="shared" si="1"/>
        <v/>
      </c>
      <c r="AG53" s="142"/>
      <c r="AH53" s="143"/>
      <c r="AI53" s="142"/>
      <c r="AJ53" s="143"/>
      <c r="AK53" s="142" t="str">
        <f t="shared" si="2"/>
        <v/>
      </c>
      <c r="AL53" s="143"/>
      <c r="AM53" s="143"/>
      <c r="AN53" s="143"/>
      <c r="AO53" s="133"/>
      <c r="AP53" s="134" t="str">
        <f t="shared" si="3"/>
        <v>.</v>
      </c>
      <c r="AQ53" s="135"/>
      <c r="AR53" s="78"/>
      <c r="AS53" s="103"/>
      <c r="AT53" s="108"/>
      <c r="AU53" s="108"/>
      <c r="AV53" s="105"/>
    </row>
    <row r="54" spans="1:48" s="19" customFormat="1" ht="34.5" hidden="1" x14ac:dyDescent="0.25">
      <c r="A54" s="150"/>
      <c r="B54" s="150" t="s">
        <v>21</v>
      </c>
      <c r="C54" s="150" t="s">
        <v>128</v>
      </c>
      <c r="D54" s="57"/>
      <c r="E54" s="56"/>
      <c r="F54" s="307" t="s">
        <v>261</v>
      </c>
      <c r="G54" s="307"/>
      <c r="H54" s="308"/>
      <c r="I54" s="235"/>
      <c r="J54" s="107"/>
      <c r="K54" s="96"/>
      <c r="L54" s="96"/>
      <c r="M54" s="106"/>
      <c r="N54" s="100" t="s">
        <v>1</v>
      </c>
      <c r="O54" s="96" t="str">
        <f t="shared" si="7"/>
        <v>Small changes were made to the question. Take extra care when validating the response in Column N. If necessary, please change your answer in Column P</v>
      </c>
      <c r="P54" s="100"/>
      <c r="Q54" s="96"/>
      <c r="R54" s="100"/>
      <c r="S54" s="96"/>
      <c r="T54" s="100"/>
      <c r="U54" s="95"/>
      <c r="V54" s="96" t="str">
        <f t="shared" si="0"/>
        <v>no</v>
      </c>
      <c r="W54" s="106"/>
      <c r="X54" s="107"/>
      <c r="Y54" s="96"/>
      <c r="Z54" s="96"/>
      <c r="AA54" s="106"/>
      <c r="AB54" s="282"/>
      <c r="AC54" s="167"/>
      <c r="AD54" s="100"/>
      <c r="AE54" s="95"/>
      <c r="AF54" s="96"/>
      <c r="AG54" s="147"/>
      <c r="AH54" s="115"/>
      <c r="AI54" s="147"/>
      <c r="AJ54" s="115"/>
      <c r="AK54" s="147"/>
      <c r="AL54" s="115"/>
      <c r="AM54" s="115"/>
      <c r="AN54" s="115"/>
      <c r="AO54" s="237"/>
      <c r="AP54" s="174"/>
      <c r="AQ54" s="113"/>
      <c r="AR54" s="78"/>
      <c r="AS54" s="151"/>
      <c r="AT54" s="152"/>
      <c r="AU54" s="152"/>
      <c r="AV54" s="153"/>
    </row>
    <row r="55" spans="1:48" s="19" customFormat="1" ht="34.5" hidden="1" x14ac:dyDescent="0.25">
      <c r="A55" s="150"/>
      <c r="B55" s="150" t="s">
        <v>21</v>
      </c>
      <c r="C55" s="150" t="s">
        <v>130</v>
      </c>
      <c r="D55" s="57"/>
      <c r="E55" s="56" t="s">
        <v>0</v>
      </c>
      <c r="F55" s="307" t="s">
        <v>7</v>
      </c>
      <c r="G55" s="307"/>
      <c r="H55" s="308"/>
      <c r="I55" s="235"/>
      <c r="J55" s="107"/>
      <c r="K55" s="96"/>
      <c r="L55" s="96"/>
      <c r="M55" s="106"/>
      <c r="N55" s="100" t="s">
        <v>1</v>
      </c>
      <c r="O55" s="96" t="str">
        <f t="shared" si="7"/>
        <v>Small changes were made to the question. Take extra care when validating the response in Column N. If necessary, please change your answer in Column P</v>
      </c>
      <c r="P55" s="100"/>
      <c r="Q55" s="96"/>
      <c r="R55" s="100"/>
      <c r="S55" s="96"/>
      <c r="T55" s="100"/>
      <c r="U55" s="95"/>
      <c r="V55" s="96" t="str">
        <f t="shared" si="0"/>
        <v>no</v>
      </c>
      <c r="W55" s="106"/>
      <c r="X55" s="107"/>
      <c r="Y55" s="96"/>
      <c r="Z55" s="96"/>
      <c r="AA55" s="106"/>
      <c r="AB55" s="282"/>
      <c r="AC55" s="167"/>
      <c r="AD55" s="100"/>
      <c r="AE55" s="95"/>
      <c r="AF55" s="96"/>
      <c r="AG55" s="147"/>
      <c r="AH55" s="115"/>
      <c r="AI55" s="147"/>
      <c r="AJ55" s="115"/>
      <c r="AK55" s="147"/>
      <c r="AL55" s="115"/>
      <c r="AM55" s="115"/>
      <c r="AN55" s="115"/>
      <c r="AO55" s="237"/>
      <c r="AP55" s="174"/>
      <c r="AQ55" s="113"/>
      <c r="AR55" s="78"/>
      <c r="AS55" s="151"/>
      <c r="AT55" s="152"/>
      <c r="AU55" s="152"/>
      <c r="AV55" s="153"/>
    </row>
    <row r="56" spans="1:48" s="19" customFormat="1" ht="34.5" hidden="1" x14ac:dyDescent="0.25">
      <c r="A56" s="150"/>
      <c r="B56" s="150" t="s">
        <v>21</v>
      </c>
      <c r="C56" s="150" t="s">
        <v>115</v>
      </c>
      <c r="D56" s="57"/>
      <c r="E56" s="56" t="s">
        <v>0</v>
      </c>
      <c r="F56" s="307" t="s">
        <v>3</v>
      </c>
      <c r="G56" s="307"/>
      <c r="H56" s="308"/>
      <c r="I56" s="235"/>
      <c r="J56" s="107"/>
      <c r="K56" s="96"/>
      <c r="L56" s="96"/>
      <c r="M56" s="106"/>
      <c r="N56" s="100" t="s">
        <v>1</v>
      </c>
      <c r="O56" s="96" t="str">
        <f t="shared" si="7"/>
        <v>Small changes were made to the question. Take extra care when validating the response in Column N. If necessary, please change your answer in Column P</v>
      </c>
      <c r="P56" s="100"/>
      <c r="Q56" s="96"/>
      <c r="R56" s="100"/>
      <c r="S56" s="96"/>
      <c r="T56" s="100"/>
      <c r="U56" s="95"/>
      <c r="V56" s="96" t="str">
        <f t="shared" si="0"/>
        <v>no</v>
      </c>
      <c r="W56" s="106"/>
      <c r="X56" s="107"/>
      <c r="Y56" s="96"/>
      <c r="Z56" s="96"/>
      <c r="AA56" s="106"/>
      <c r="AB56" s="282"/>
      <c r="AC56" s="167"/>
      <c r="AD56" s="100"/>
      <c r="AE56" s="95"/>
      <c r="AF56" s="96"/>
      <c r="AG56" s="147"/>
      <c r="AH56" s="115"/>
      <c r="AI56" s="147"/>
      <c r="AJ56" s="115"/>
      <c r="AK56" s="147"/>
      <c r="AL56" s="115"/>
      <c r="AM56" s="115"/>
      <c r="AN56" s="115"/>
      <c r="AO56" s="237"/>
      <c r="AP56" s="174"/>
      <c r="AQ56" s="113"/>
      <c r="AR56" s="78"/>
      <c r="AS56" s="151"/>
      <c r="AT56" s="152"/>
      <c r="AU56" s="152"/>
      <c r="AV56" s="153"/>
    </row>
    <row r="57" spans="1:48" ht="126.5" x14ac:dyDescent="0.25">
      <c r="A57" s="91" t="str">
        <f>MID(E$20,FIND("(Q",E$20)+1,8)&amp;"_20"</f>
        <v>Q10b.1.1_20</v>
      </c>
      <c r="B57" s="91" t="s">
        <v>21</v>
      </c>
      <c r="C57" s="91" t="s">
        <v>116</v>
      </c>
      <c r="D57" s="57"/>
      <c r="E57" s="56" t="s">
        <v>0</v>
      </c>
      <c r="F57" s="307" t="s">
        <v>162</v>
      </c>
      <c r="G57" s="307"/>
      <c r="H57" s="308"/>
      <c r="I57" s="291" t="s">
        <v>354</v>
      </c>
      <c r="J57" s="257"/>
      <c r="K57" s="111"/>
      <c r="L57" s="111"/>
      <c r="M57" s="114"/>
      <c r="N57" s="127" t="s">
        <v>1</v>
      </c>
      <c r="O57" s="128" t="str">
        <f t="shared" si="7"/>
        <v>Small changes were made to the question. Take extra care when validating the response in Column N. If necessary, please change your answer in Column P</v>
      </c>
      <c r="P57" s="276"/>
      <c r="Q57" s="128"/>
      <c r="R57" s="127"/>
      <c r="S57" s="128"/>
      <c r="T57" s="127"/>
      <c r="U57" s="129"/>
      <c r="V57" s="149" t="str">
        <f t="shared" si="0"/>
        <v>no</v>
      </c>
      <c r="W57" s="130"/>
      <c r="X57" s="107"/>
      <c r="Y57" s="96"/>
      <c r="Z57" s="96"/>
      <c r="AA57" s="106"/>
      <c r="AB57" s="285"/>
      <c r="AC57" s="286"/>
      <c r="AD57" s="131"/>
      <c r="AE57" s="144"/>
      <c r="AF57" s="132" t="str">
        <f t="shared" si="1"/>
        <v/>
      </c>
      <c r="AG57" s="142"/>
      <c r="AH57" s="143"/>
      <c r="AI57" s="142"/>
      <c r="AJ57" s="143"/>
      <c r="AK57" s="142" t="str">
        <f t="shared" si="2"/>
        <v/>
      </c>
      <c r="AL57" s="143"/>
      <c r="AM57" s="143"/>
      <c r="AN57" s="143"/>
      <c r="AO57" s="133"/>
      <c r="AP57" s="134" t="str">
        <f t="shared" si="3"/>
        <v>.</v>
      </c>
      <c r="AQ57" s="135"/>
      <c r="AR57" s="76"/>
      <c r="AS57" s="103"/>
      <c r="AT57" s="108"/>
      <c r="AU57" s="108"/>
      <c r="AV57" s="105"/>
    </row>
    <row r="58" spans="1:48" ht="64.5" customHeight="1" x14ac:dyDescent="0.25">
      <c r="A58" s="91" t="str">
        <f>MID(E$20,FIND("(Q",E$20)+1,8)&amp;"_21"</f>
        <v>Q10b.1.1_21</v>
      </c>
      <c r="B58" s="91" t="s">
        <v>20</v>
      </c>
      <c r="D58" s="57"/>
      <c r="E58" s="56"/>
      <c r="F58" s="307" t="s">
        <v>152</v>
      </c>
      <c r="G58" s="307"/>
      <c r="H58" s="308"/>
      <c r="I58" s="291" t="s">
        <v>353</v>
      </c>
      <c r="J58" s="257"/>
      <c r="K58" s="111"/>
      <c r="L58" s="111"/>
      <c r="M58" s="114"/>
      <c r="N58" s="127" t="s">
        <v>0</v>
      </c>
      <c r="O58" s="128" t="str">
        <f t="shared" si="7"/>
        <v>New question introduced in 2023 - Please answer this question for the year of the previous update in Column P</v>
      </c>
      <c r="P58" s="276"/>
      <c r="Q58" s="128"/>
      <c r="R58" s="127"/>
      <c r="S58" s="128"/>
      <c r="T58" s="127"/>
      <c r="U58" s="129"/>
      <c r="V58" s="149" t="str">
        <f t="shared" si="0"/>
        <v/>
      </c>
      <c r="W58" s="130"/>
      <c r="X58" s="107"/>
      <c r="Y58" s="96"/>
      <c r="Z58" s="96"/>
      <c r="AA58" s="106"/>
      <c r="AB58" s="285"/>
      <c r="AC58" s="286"/>
      <c r="AD58" s="131"/>
      <c r="AE58" s="144"/>
      <c r="AF58" s="132" t="str">
        <f t="shared" si="1"/>
        <v/>
      </c>
      <c r="AG58" s="142"/>
      <c r="AH58" s="143"/>
      <c r="AI58" s="142"/>
      <c r="AJ58" s="143"/>
      <c r="AK58" s="142" t="str">
        <f t="shared" si="2"/>
        <v/>
      </c>
      <c r="AL58" s="143"/>
      <c r="AM58" s="143"/>
      <c r="AN58" s="143"/>
      <c r="AO58" s="133"/>
      <c r="AP58" s="134" t="str">
        <f t="shared" si="3"/>
        <v>.</v>
      </c>
      <c r="AQ58" s="135"/>
      <c r="AR58" s="76"/>
      <c r="AS58" s="103"/>
      <c r="AT58" s="108"/>
      <c r="AU58" s="108"/>
      <c r="AV58" s="105"/>
    </row>
    <row r="59" spans="1:48" s="19" customFormat="1" ht="80.5" x14ac:dyDescent="0.25">
      <c r="A59" s="91" t="str">
        <f>MID(E$20,FIND("(Q",E$20)+1,8)&amp;"_22"</f>
        <v>Q10b.1.1_22</v>
      </c>
      <c r="B59" s="150" t="s">
        <v>21</v>
      </c>
      <c r="C59" s="150" t="s">
        <v>113</v>
      </c>
      <c r="D59" s="57"/>
      <c r="E59" s="56"/>
      <c r="F59" s="307" t="s">
        <v>222</v>
      </c>
      <c r="G59" s="307"/>
      <c r="H59" s="308"/>
      <c r="I59" s="235" t="s">
        <v>347</v>
      </c>
      <c r="J59" s="107"/>
      <c r="K59" s="96"/>
      <c r="L59" s="96"/>
      <c r="M59" s="106"/>
      <c r="N59" s="127" t="s">
        <v>1</v>
      </c>
      <c r="O59" s="128" t="str">
        <f t="shared" si="7"/>
        <v>Small changes were made to the question. Take extra care when validating the response in Column N. If necessary, please change your answer in Column P</v>
      </c>
      <c r="P59" s="127"/>
      <c r="Q59" s="128"/>
      <c r="R59" s="127"/>
      <c r="S59" s="128"/>
      <c r="T59" s="127"/>
      <c r="U59" s="129"/>
      <c r="V59" s="128" t="str">
        <f t="shared" si="0"/>
        <v>no</v>
      </c>
      <c r="W59" s="130"/>
      <c r="X59" s="107"/>
      <c r="Y59" s="96"/>
      <c r="Z59" s="96"/>
      <c r="AA59" s="106"/>
      <c r="AB59" s="285"/>
      <c r="AC59" s="286"/>
      <c r="AD59" s="131"/>
      <c r="AE59" s="144"/>
      <c r="AF59" s="132" t="str">
        <f t="shared" si="1"/>
        <v/>
      </c>
      <c r="AG59" s="142"/>
      <c r="AH59" s="143"/>
      <c r="AI59" s="142"/>
      <c r="AJ59" s="143"/>
      <c r="AK59" s="142" t="str">
        <f t="shared" si="2"/>
        <v/>
      </c>
      <c r="AL59" s="143"/>
      <c r="AM59" s="143"/>
      <c r="AN59" s="143"/>
      <c r="AO59" s="133"/>
      <c r="AP59" s="134" t="str">
        <f t="shared" si="3"/>
        <v>.</v>
      </c>
      <c r="AQ59" s="135"/>
      <c r="AR59" s="76"/>
      <c r="AS59" s="151"/>
      <c r="AT59" s="152"/>
      <c r="AU59" s="152"/>
      <c r="AV59" s="153"/>
    </row>
    <row r="60" spans="1:48" ht="46" x14ac:dyDescent="0.25">
      <c r="D60" s="342" t="s">
        <v>272</v>
      </c>
      <c r="E60" s="343"/>
      <c r="F60" s="343"/>
      <c r="G60" s="343"/>
      <c r="H60" s="344"/>
      <c r="I60" s="291" t="s">
        <v>163</v>
      </c>
      <c r="J60" s="257"/>
      <c r="K60" s="111"/>
      <c r="L60" s="111"/>
      <c r="M60" s="114"/>
      <c r="N60" s="100"/>
      <c r="O60" s="100"/>
      <c r="P60" s="100"/>
      <c r="Q60" s="96"/>
      <c r="R60" s="100"/>
      <c r="S60" s="96"/>
      <c r="T60" s="100"/>
      <c r="U60" s="95"/>
      <c r="V60" s="96"/>
      <c r="W60" s="106"/>
      <c r="X60" s="107"/>
      <c r="Y60" s="96"/>
      <c r="Z60" s="96"/>
      <c r="AA60" s="106"/>
      <c r="AB60" s="282"/>
      <c r="AC60" s="167"/>
      <c r="AD60" s="100"/>
      <c r="AE60" s="95"/>
      <c r="AF60" s="96"/>
      <c r="AG60" s="147"/>
      <c r="AH60" s="115"/>
      <c r="AI60" s="147"/>
      <c r="AJ60" s="115"/>
      <c r="AK60" s="147"/>
      <c r="AL60" s="115"/>
      <c r="AM60" s="115"/>
      <c r="AN60" s="115"/>
      <c r="AO60" s="237"/>
      <c r="AP60" s="174"/>
      <c r="AQ60" s="113"/>
      <c r="AR60" s="76"/>
      <c r="AS60" s="103"/>
      <c r="AT60" s="108"/>
      <c r="AU60" s="108"/>
      <c r="AV60" s="105"/>
    </row>
    <row r="61" spans="1:48" ht="61.5" customHeight="1" x14ac:dyDescent="0.25">
      <c r="A61" s="91" t="str">
        <f>MID(E$20,FIND("(Q",E$20)+1,8)&amp;"a_1"</f>
        <v>Q10b.1.1a_1</v>
      </c>
      <c r="B61" s="91" t="s">
        <v>21</v>
      </c>
      <c r="C61" s="91" t="s">
        <v>136</v>
      </c>
      <c r="D61" s="17"/>
      <c r="E61" s="18"/>
      <c r="F61" s="323" t="s">
        <v>164</v>
      </c>
      <c r="G61" s="323"/>
      <c r="H61" s="324"/>
      <c r="I61" s="336" t="s">
        <v>181</v>
      </c>
      <c r="J61" s="257"/>
      <c r="K61" s="111"/>
      <c r="L61" s="111"/>
      <c r="M61" s="114"/>
      <c r="N61" s="127" t="s">
        <v>1</v>
      </c>
      <c r="O61" s="128" t="str">
        <f t="shared" si="7"/>
        <v>Small changes were made to the question. Take extra care when validating the response in Column N. If necessary, please change your answer in Column P</v>
      </c>
      <c r="P61" s="276"/>
      <c r="Q61" s="128"/>
      <c r="R61" s="127"/>
      <c r="S61" s="128"/>
      <c r="T61" s="127"/>
      <c r="U61" s="129"/>
      <c r="V61" s="128" t="str">
        <f t="shared" si="0"/>
        <v>no</v>
      </c>
      <c r="W61" s="130"/>
      <c r="X61" s="107"/>
      <c r="Y61" s="96"/>
      <c r="Z61" s="96"/>
      <c r="AA61" s="106"/>
      <c r="AB61" s="285"/>
      <c r="AC61" s="286"/>
      <c r="AD61" s="131"/>
      <c r="AE61" s="144"/>
      <c r="AF61" s="132" t="str">
        <f t="shared" si="1"/>
        <v/>
      </c>
      <c r="AG61" s="142"/>
      <c r="AH61" s="143"/>
      <c r="AI61" s="142"/>
      <c r="AJ61" s="143"/>
      <c r="AK61" s="142" t="str">
        <f t="shared" si="2"/>
        <v/>
      </c>
      <c r="AL61" s="143"/>
      <c r="AM61" s="143"/>
      <c r="AN61" s="143"/>
      <c r="AO61" s="133"/>
      <c r="AP61" s="134" t="str">
        <f t="shared" si="3"/>
        <v>.</v>
      </c>
      <c r="AQ61" s="135"/>
      <c r="AR61" s="76"/>
      <c r="AS61" s="103"/>
      <c r="AT61" s="108"/>
      <c r="AU61" s="108"/>
      <c r="AV61" s="105"/>
    </row>
    <row r="62" spans="1:48" ht="53.25" customHeight="1" x14ac:dyDescent="0.25">
      <c r="A62" s="91" t="str">
        <f>MID(E$20,FIND("(Q",E$20)+1,8)&amp;"a_2"</f>
        <v>Q10b.1.1a_2</v>
      </c>
      <c r="B62" s="91" t="s">
        <v>20</v>
      </c>
      <c r="D62" s="17"/>
      <c r="E62" s="18"/>
      <c r="F62" s="323" t="s">
        <v>165</v>
      </c>
      <c r="G62" s="323"/>
      <c r="H62" s="324"/>
      <c r="I62" s="336"/>
      <c r="J62" s="257"/>
      <c r="K62" s="111"/>
      <c r="L62" s="111"/>
      <c r="M62" s="114"/>
      <c r="N62" s="127" t="s">
        <v>0</v>
      </c>
      <c r="O62" s="128" t="str">
        <f t="shared" si="7"/>
        <v>New question introduced in 2023 - Please answer this question for the year of the previous update in Column P</v>
      </c>
      <c r="P62" s="276"/>
      <c r="Q62" s="128"/>
      <c r="R62" s="127"/>
      <c r="S62" s="128"/>
      <c r="T62" s="127"/>
      <c r="U62" s="129"/>
      <c r="V62" s="128" t="str">
        <f t="shared" si="0"/>
        <v/>
      </c>
      <c r="W62" s="130"/>
      <c r="X62" s="107"/>
      <c r="Y62" s="96"/>
      <c r="Z62" s="96"/>
      <c r="AA62" s="106"/>
      <c r="AB62" s="285"/>
      <c r="AC62" s="286"/>
      <c r="AD62" s="131"/>
      <c r="AE62" s="144"/>
      <c r="AF62" s="132" t="str">
        <f t="shared" si="1"/>
        <v/>
      </c>
      <c r="AG62" s="142"/>
      <c r="AH62" s="143"/>
      <c r="AI62" s="142"/>
      <c r="AJ62" s="143"/>
      <c r="AK62" s="142" t="str">
        <f t="shared" si="2"/>
        <v/>
      </c>
      <c r="AL62" s="143"/>
      <c r="AM62" s="143"/>
      <c r="AN62" s="143"/>
      <c r="AO62" s="133"/>
      <c r="AP62" s="134" t="str">
        <f t="shared" si="3"/>
        <v>.</v>
      </c>
      <c r="AQ62" s="135"/>
      <c r="AR62" s="78"/>
      <c r="AS62" s="103"/>
      <c r="AT62" s="108"/>
      <c r="AU62" s="108"/>
      <c r="AV62" s="105"/>
    </row>
    <row r="63" spans="1:48" ht="53.25" customHeight="1" x14ac:dyDescent="0.25">
      <c r="A63" s="91" t="str">
        <f>MID(E$20,FIND("(Q",E$20)+1,8)&amp;"a_3"</f>
        <v>Q10b.1.1a_3</v>
      </c>
      <c r="B63" s="91" t="s">
        <v>20</v>
      </c>
      <c r="D63" s="17"/>
      <c r="E63" s="18"/>
      <c r="F63" s="323" t="s">
        <v>166</v>
      </c>
      <c r="G63" s="323"/>
      <c r="H63" s="324"/>
      <c r="I63" s="336"/>
      <c r="J63" s="257"/>
      <c r="K63" s="111"/>
      <c r="L63" s="111"/>
      <c r="M63" s="114"/>
      <c r="N63" s="127" t="s">
        <v>0</v>
      </c>
      <c r="O63" s="128" t="str">
        <f t="shared" si="7"/>
        <v>New question introduced in 2023 - Please answer this question for the year of the previous update in Column P</v>
      </c>
      <c r="P63" s="276"/>
      <c r="Q63" s="128"/>
      <c r="R63" s="127"/>
      <c r="S63" s="128"/>
      <c r="T63" s="127"/>
      <c r="U63" s="129"/>
      <c r="V63" s="128" t="str">
        <f t="shared" si="0"/>
        <v/>
      </c>
      <c r="W63" s="130"/>
      <c r="X63" s="107"/>
      <c r="Y63" s="96"/>
      <c r="Z63" s="96"/>
      <c r="AA63" s="106"/>
      <c r="AB63" s="285"/>
      <c r="AC63" s="286"/>
      <c r="AD63" s="131"/>
      <c r="AE63" s="144"/>
      <c r="AF63" s="132" t="str">
        <f t="shared" si="1"/>
        <v/>
      </c>
      <c r="AG63" s="142"/>
      <c r="AH63" s="143"/>
      <c r="AI63" s="142"/>
      <c r="AJ63" s="143"/>
      <c r="AK63" s="142" t="str">
        <f t="shared" si="2"/>
        <v/>
      </c>
      <c r="AL63" s="143"/>
      <c r="AM63" s="143"/>
      <c r="AN63" s="143"/>
      <c r="AO63" s="133"/>
      <c r="AP63" s="134" t="str">
        <f t="shared" si="3"/>
        <v>.</v>
      </c>
      <c r="AQ63" s="135"/>
      <c r="AR63" s="76"/>
      <c r="AS63" s="103"/>
      <c r="AT63" s="108"/>
      <c r="AU63" s="108"/>
      <c r="AV63" s="105"/>
    </row>
    <row r="64" spans="1:48" ht="53.25" customHeight="1" x14ac:dyDescent="0.25">
      <c r="A64" s="91" t="str">
        <f>MID(E$20,FIND("(Q",E$20)+1,8)&amp;"a_4"</f>
        <v>Q10b.1.1a_4</v>
      </c>
      <c r="B64" s="91" t="s">
        <v>20</v>
      </c>
      <c r="D64" s="17"/>
      <c r="E64" s="18"/>
      <c r="F64" s="323" t="s">
        <v>167</v>
      </c>
      <c r="G64" s="323"/>
      <c r="H64" s="324"/>
      <c r="I64" s="336"/>
      <c r="J64" s="257"/>
      <c r="K64" s="111"/>
      <c r="L64" s="111"/>
      <c r="M64" s="114"/>
      <c r="N64" s="127" t="s">
        <v>0</v>
      </c>
      <c r="O64" s="128" t="str">
        <f t="shared" si="7"/>
        <v>New question introduced in 2023 - Please answer this question for the year of the previous update in Column P</v>
      </c>
      <c r="P64" s="276"/>
      <c r="Q64" s="128"/>
      <c r="R64" s="127"/>
      <c r="S64" s="128"/>
      <c r="T64" s="127"/>
      <c r="U64" s="129"/>
      <c r="V64" s="128" t="str">
        <f t="shared" si="0"/>
        <v/>
      </c>
      <c r="W64" s="130"/>
      <c r="X64" s="107"/>
      <c r="Y64" s="96"/>
      <c r="Z64" s="96"/>
      <c r="AA64" s="106"/>
      <c r="AB64" s="285"/>
      <c r="AC64" s="286"/>
      <c r="AD64" s="131"/>
      <c r="AE64" s="144"/>
      <c r="AF64" s="132" t="str">
        <f t="shared" si="1"/>
        <v/>
      </c>
      <c r="AG64" s="142"/>
      <c r="AH64" s="143"/>
      <c r="AI64" s="142"/>
      <c r="AJ64" s="143"/>
      <c r="AK64" s="142" t="str">
        <f t="shared" si="2"/>
        <v/>
      </c>
      <c r="AL64" s="143"/>
      <c r="AM64" s="143"/>
      <c r="AN64" s="143"/>
      <c r="AO64" s="133"/>
      <c r="AP64" s="134" t="str">
        <f t="shared" si="3"/>
        <v>.</v>
      </c>
      <c r="AQ64" s="135"/>
      <c r="AR64" s="76"/>
      <c r="AS64" s="103"/>
      <c r="AT64" s="108"/>
      <c r="AU64" s="108"/>
      <c r="AV64" s="105"/>
    </row>
    <row r="65" spans="1:48" ht="53.25" customHeight="1" x14ac:dyDescent="0.25">
      <c r="A65" s="91" t="str">
        <f>MID(E$20,FIND("(Q",E$20)+1,8)&amp;"a_5"</f>
        <v>Q10b.1.1a_5</v>
      </c>
      <c r="B65" s="91" t="s">
        <v>20</v>
      </c>
      <c r="D65" s="17"/>
      <c r="E65" s="18"/>
      <c r="F65" s="323" t="s">
        <v>168</v>
      </c>
      <c r="G65" s="323"/>
      <c r="H65" s="324"/>
      <c r="I65" s="336"/>
      <c r="J65" s="257"/>
      <c r="K65" s="111"/>
      <c r="L65" s="111"/>
      <c r="M65" s="114"/>
      <c r="N65" s="127" t="s">
        <v>0</v>
      </c>
      <c r="O65" s="128" t="str">
        <f t="shared" si="7"/>
        <v>New question introduced in 2023 - Please answer this question for the year of the previous update in Column P</v>
      </c>
      <c r="P65" s="276"/>
      <c r="Q65" s="128"/>
      <c r="R65" s="127"/>
      <c r="S65" s="128"/>
      <c r="T65" s="127"/>
      <c r="U65" s="129"/>
      <c r="V65" s="128" t="str">
        <f t="shared" si="0"/>
        <v/>
      </c>
      <c r="W65" s="130"/>
      <c r="X65" s="107"/>
      <c r="Y65" s="96"/>
      <c r="Z65" s="96"/>
      <c r="AA65" s="106"/>
      <c r="AB65" s="285"/>
      <c r="AC65" s="286"/>
      <c r="AD65" s="131"/>
      <c r="AE65" s="144"/>
      <c r="AF65" s="132" t="str">
        <f t="shared" si="1"/>
        <v/>
      </c>
      <c r="AG65" s="142"/>
      <c r="AH65" s="143"/>
      <c r="AI65" s="142"/>
      <c r="AJ65" s="143"/>
      <c r="AK65" s="142" t="str">
        <f t="shared" si="2"/>
        <v/>
      </c>
      <c r="AL65" s="143"/>
      <c r="AM65" s="143"/>
      <c r="AN65" s="143"/>
      <c r="AO65" s="133"/>
      <c r="AP65" s="134" t="str">
        <f t="shared" si="3"/>
        <v>.</v>
      </c>
      <c r="AQ65" s="135"/>
      <c r="AR65" s="76"/>
      <c r="AS65" s="103"/>
      <c r="AT65" s="108"/>
      <c r="AU65" s="108"/>
      <c r="AV65" s="105"/>
    </row>
    <row r="66" spans="1:48" ht="60" customHeight="1" x14ac:dyDescent="0.25">
      <c r="D66" s="337" t="s">
        <v>271</v>
      </c>
      <c r="E66" s="327"/>
      <c r="F66" s="327"/>
      <c r="G66" s="327"/>
      <c r="H66" s="328"/>
      <c r="I66" s="291"/>
      <c r="J66" s="257"/>
      <c r="K66" s="111"/>
      <c r="L66" s="111"/>
      <c r="M66" s="114"/>
      <c r="N66" s="110"/>
      <c r="O66" s="100"/>
      <c r="P66" s="100"/>
      <c r="Q66" s="96"/>
      <c r="R66" s="100"/>
      <c r="S66" s="96"/>
      <c r="T66" s="100"/>
      <c r="U66" s="95"/>
      <c r="V66" s="96"/>
      <c r="W66" s="106"/>
      <c r="X66" s="107"/>
      <c r="Y66" s="96"/>
      <c r="Z66" s="96"/>
      <c r="AA66" s="106"/>
      <c r="AB66" s="282"/>
      <c r="AC66" s="167"/>
      <c r="AD66" s="100"/>
      <c r="AE66" s="95"/>
      <c r="AF66" s="96"/>
      <c r="AG66" s="147"/>
      <c r="AH66" s="115"/>
      <c r="AI66" s="147"/>
      <c r="AJ66" s="115"/>
      <c r="AK66" s="147"/>
      <c r="AL66" s="115"/>
      <c r="AM66" s="115"/>
      <c r="AN66" s="115"/>
      <c r="AO66" s="237"/>
      <c r="AP66" s="174"/>
      <c r="AQ66" s="113"/>
      <c r="AR66" s="76"/>
      <c r="AS66" s="103"/>
      <c r="AT66" s="108"/>
      <c r="AU66" s="108"/>
      <c r="AV66" s="105"/>
    </row>
    <row r="67" spans="1:48" ht="69" x14ac:dyDescent="0.25">
      <c r="A67" s="91" t="str">
        <f>MID(E67,FIND("(Q",E67)+1,8)</f>
        <v>Q10b.2.1</v>
      </c>
      <c r="B67" s="91" t="s">
        <v>19</v>
      </c>
      <c r="C67" s="91" t="s">
        <v>138</v>
      </c>
      <c r="D67" s="17"/>
      <c r="E67" s="323" t="s">
        <v>213</v>
      </c>
      <c r="F67" s="323"/>
      <c r="G67" s="323"/>
      <c r="H67" s="324"/>
      <c r="I67" s="291" t="s">
        <v>435</v>
      </c>
      <c r="J67" s="257"/>
      <c r="K67" s="111"/>
      <c r="L67" s="111"/>
      <c r="M67" s="114"/>
      <c r="N67" s="127" t="s">
        <v>462</v>
      </c>
      <c r="O67" s="128" t="str">
        <f t="shared" si="7"/>
        <v/>
      </c>
      <c r="P67" s="276"/>
      <c r="Q67" s="128"/>
      <c r="R67" s="127"/>
      <c r="S67" s="128"/>
      <c r="T67" s="127"/>
      <c r="U67" s="129"/>
      <c r="V67" s="128" t="str">
        <f t="shared" si="0"/>
        <v>1</v>
      </c>
      <c r="W67" s="130"/>
      <c r="X67" s="107"/>
      <c r="Y67" s="96"/>
      <c r="Z67" s="96"/>
      <c r="AA67" s="106"/>
      <c r="AB67" s="285"/>
      <c r="AC67" s="286"/>
      <c r="AD67" s="131"/>
      <c r="AE67" s="144"/>
      <c r="AF67" s="132" t="str">
        <f t="shared" si="1"/>
        <v/>
      </c>
      <c r="AG67" s="142"/>
      <c r="AH67" s="143"/>
      <c r="AI67" s="142"/>
      <c r="AJ67" s="143"/>
      <c r="AK67" s="142" t="str">
        <f t="shared" si="2"/>
        <v/>
      </c>
      <c r="AL67" s="143"/>
      <c r="AM67" s="143"/>
      <c r="AN67" s="143"/>
      <c r="AO67" s="133"/>
      <c r="AP67" s="134" t="str">
        <f t="shared" si="3"/>
        <v>.</v>
      </c>
      <c r="AQ67" s="135"/>
      <c r="AR67" s="76"/>
      <c r="AS67" s="103"/>
      <c r="AT67" s="108"/>
      <c r="AU67" s="108"/>
      <c r="AV67" s="105"/>
    </row>
    <row r="68" spans="1:48" ht="23" x14ac:dyDescent="0.25">
      <c r="A68" s="91" t="str">
        <f>MID(E68,FIND("(Q",E68)+1,9)</f>
        <v>Q10b.2.1a</v>
      </c>
      <c r="B68" s="91" t="s">
        <v>145</v>
      </c>
      <c r="D68" s="17"/>
      <c r="E68" s="44" t="s">
        <v>211</v>
      </c>
      <c r="F68" s="292"/>
      <c r="G68" s="292"/>
      <c r="H68" s="293"/>
      <c r="I68" s="291" t="s">
        <v>268</v>
      </c>
      <c r="J68" s="257"/>
      <c r="K68" s="111"/>
      <c r="L68" s="111"/>
      <c r="M68" s="114"/>
      <c r="N68" s="127" t="s">
        <v>0</v>
      </c>
      <c r="O68" s="128" t="str">
        <f t="shared" si="7"/>
        <v>New question introduced in 2023 - Please answer this question for the year of the previous update in Column P</v>
      </c>
      <c r="P68" s="276"/>
      <c r="Q68" s="128"/>
      <c r="R68" s="127"/>
      <c r="S68" s="128"/>
      <c r="T68" s="127"/>
      <c r="U68" s="129"/>
      <c r="V68" s="128" t="str">
        <f t="shared" si="0"/>
        <v/>
      </c>
      <c r="W68" s="130"/>
      <c r="X68" s="107"/>
      <c r="Y68" s="96"/>
      <c r="Z68" s="96"/>
      <c r="AA68" s="106"/>
      <c r="AB68" s="285"/>
      <c r="AC68" s="286"/>
      <c r="AD68" s="131"/>
      <c r="AE68" s="144"/>
      <c r="AF68" s="132" t="str">
        <f t="shared" si="1"/>
        <v/>
      </c>
      <c r="AG68" s="142"/>
      <c r="AH68" s="143"/>
      <c r="AI68" s="142"/>
      <c r="AJ68" s="143"/>
      <c r="AK68" s="142" t="str">
        <f t="shared" si="2"/>
        <v/>
      </c>
      <c r="AL68" s="143"/>
      <c r="AM68" s="143"/>
      <c r="AN68" s="143"/>
      <c r="AO68" s="133"/>
      <c r="AP68" s="134" t="str">
        <f t="shared" si="3"/>
        <v>.</v>
      </c>
      <c r="AQ68" s="135"/>
      <c r="AR68" s="76"/>
      <c r="AS68" s="103"/>
      <c r="AT68" s="108"/>
      <c r="AU68" s="108"/>
      <c r="AV68" s="105"/>
    </row>
    <row r="69" spans="1:48" ht="41.5" customHeight="1" x14ac:dyDescent="0.25">
      <c r="A69" s="91" t="str">
        <f>MID(E69,FIND("(Q",E69)+1,8)</f>
        <v>Q10b.2.2</v>
      </c>
      <c r="B69" s="91" t="s">
        <v>19</v>
      </c>
      <c r="C69" s="91" t="s">
        <v>137</v>
      </c>
      <c r="D69" s="17"/>
      <c r="E69" s="323" t="s">
        <v>214</v>
      </c>
      <c r="F69" s="323"/>
      <c r="G69" s="323"/>
      <c r="H69" s="324"/>
      <c r="I69" s="291" t="s">
        <v>269</v>
      </c>
      <c r="J69" s="257"/>
      <c r="K69" s="111"/>
      <c r="L69" s="111"/>
      <c r="M69" s="114"/>
      <c r="N69" s="127" t="s">
        <v>463</v>
      </c>
      <c r="O69" s="128" t="str">
        <f t="shared" si="7"/>
        <v/>
      </c>
      <c r="P69" s="276"/>
      <c r="Q69" s="128"/>
      <c r="R69" s="127"/>
      <c r="S69" s="128"/>
      <c r="T69" s="127"/>
      <c r="U69" s="129"/>
      <c r="V69" s="128" t="str">
        <f t="shared" si="0"/>
        <v>445.5</v>
      </c>
      <c r="W69" s="130"/>
      <c r="X69" s="107"/>
      <c r="Y69" s="96"/>
      <c r="Z69" s="96"/>
      <c r="AA69" s="106"/>
      <c r="AB69" s="285"/>
      <c r="AC69" s="286"/>
      <c r="AD69" s="131"/>
      <c r="AE69" s="144"/>
      <c r="AF69" s="132" t="str">
        <f t="shared" si="1"/>
        <v/>
      </c>
      <c r="AG69" s="142"/>
      <c r="AH69" s="143"/>
      <c r="AI69" s="142"/>
      <c r="AJ69" s="143"/>
      <c r="AK69" s="142" t="str">
        <f t="shared" si="2"/>
        <v/>
      </c>
      <c r="AL69" s="143"/>
      <c r="AM69" s="143"/>
      <c r="AN69" s="143"/>
      <c r="AO69" s="133"/>
      <c r="AP69" s="134" t="str">
        <f t="shared" si="3"/>
        <v>.</v>
      </c>
      <c r="AQ69" s="135"/>
      <c r="AR69" s="76"/>
      <c r="AS69" s="103"/>
      <c r="AT69" s="108"/>
      <c r="AU69" s="108"/>
      <c r="AV69" s="105"/>
    </row>
    <row r="70" spans="1:48" ht="62.15" customHeight="1" x14ac:dyDescent="0.25">
      <c r="A70" s="91" t="str">
        <f>MID(E70,FIND("(Q",E70)+1,9)</f>
        <v>Q10b.2.2a</v>
      </c>
      <c r="B70" s="91" t="s">
        <v>145</v>
      </c>
      <c r="D70" s="17"/>
      <c r="E70" s="329" t="s">
        <v>212</v>
      </c>
      <c r="F70" s="329"/>
      <c r="G70" s="329"/>
      <c r="H70" s="330"/>
      <c r="I70" s="291"/>
      <c r="J70" s="257"/>
      <c r="K70" s="111"/>
      <c r="L70" s="111"/>
      <c r="M70" s="114"/>
      <c r="N70" s="127" t="s">
        <v>0</v>
      </c>
      <c r="O70" s="128" t="s">
        <v>332</v>
      </c>
      <c r="P70" s="276"/>
      <c r="Q70" s="128"/>
      <c r="R70" s="127"/>
      <c r="S70" s="128"/>
      <c r="T70" s="127"/>
      <c r="U70" s="129"/>
      <c r="V70" s="128" t="str">
        <f t="shared" si="0"/>
        <v/>
      </c>
      <c r="W70" s="130"/>
      <c r="X70" s="107"/>
      <c r="Y70" s="96"/>
      <c r="Z70" s="96"/>
      <c r="AA70" s="106"/>
      <c r="AB70" s="285"/>
      <c r="AC70" s="286"/>
      <c r="AD70" s="131"/>
      <c r="AE70" s="144"/>
      <c r="AF70" s="132" t="str">
        <f t="shared" si="1"/>
        <v/>
      </c>
      <c r="AG70" s="142"/>
      <c r="AH70" s="143"/>
      <c r="AI70" s="142"/>
      <c r="AJ70" s="143"/>
      <c r="AK70" s="142" t="str">
        <f t="shared" si="2"/>
        <v/>
      </c>
      <c r="AL70" s="143"/>
      <c r="AM70" s="143"/>
      <c r="AN70" s="143"/>
      <c r="AO70" s="133"/>
      <c r="AP70" s="134" t="str">
        <f t="shared" si="3"/>
        <v>.</v>
      </c>
      <c r="AQ70" s="135"/>
      <c r="AR70" s="76"/>
      <c r="AS70" s="103"/>
      <c r="AT70" s="108"/>
      <c r="AU70" s="108"/>
      <c r="AV70" s="105"/>
    </row>
    <row r="71" spans="1:48" ht="80.5" x14ac:dyDescent="0.25">
      <c r="A71" s="91" t="str">
        <f>MID(E71,FIND("(Q",E71)+1,8)</f>
        <v>Q10b.2.3</v>
      </c>
      <c r="B71" s="91" t="s">
        <v>19</v>
      </c>
      <c r="C71" s="91" t="s">
        <v>139</v>
      </c>
      <c r="D71" s="17"/>
      <c r="E71" s="323" t="s">
        <v>215</v>
      </c>
      <c r="F71" s="323"/>
      <c r="G71" s="323"/>
      <c r="H71" s="324"/>
      <c r="I71" s="291" t="s">
        <v>346</v>
      </c>
      <c r="J71" s="257"/>
      <c r="K71" s="111"/>
      <c r="L71" s="111"/>
      <c r="M71" s="114"/>
      <c r="N71" s="127" t="s">
        <v>461</v>
      </c>
      <c r="O71" s="128" t="str">
        <f t="shared" si="7"/>
        <v/>
      </c>
      <c r="P71" s="276"/>
      <c r="Q71" s="128"/>
      <c r="R71" s="127"/>
      <c r="S71" s="128"/>
      <c r="T71" s="127"/>
      <c r="U71" s="129"/>
      <c r="V71" s="128" t="str">
        <f t="shared" si="0"/>
        <v>0</v>
      </c>
      <c r="W71" s="130"/>
      <c r="X71" s="107"/>
      <c r="Y71" s="96"/>
      <c r="Z71" s="96"/>
      <c r="AA71" s="106"/>
      <c r="AB71" s="285"/>
      <c r="AC71" s="286"/>
      <c r="AD71" s="131"/>
      <c r="AE71" s="144"/>
      <c r="AF71" s="132" t="str">
        <f t="shared" si="1"/>
        <v/>
      </c>
      <c r="AG71" s="142"/>
      <c r="AH71" s="143"/>
      <c r="AI71" s="142"/>
      <c r="AJ71" s="143"/>
      <c r="AK71" s="142" t="str">
        <f t="shared" si="2"/>
        <v/>
      </c>
      <c r="AL71" s="143"/>
      <c r="AM71" s="143"/>
      <c r="AN71" s="143"/>
      <c r="AO71" s="133"/>
      <c r="AP71" s="134" t="str">
        <f t="shared" si="3"/>
        <v>.</v>
      </c>
      <c r="AQ71" s="135"/>
      <c r="AR71" s="76"/>
      <c r="AS71" s="103"/>
      <c r="AT71" s="108"/>
      <c r="AU71" s="108"/>
      <c r="AV71" s="105"/>
    </row>
    <row r="72" spans="1:48" ht="29.25" customHeight="1" x14ac:dyDescent="0.25">
      <c r="A72" s="91" t="str">
        <f>MID(E72,FIND("(Q",E72)+1,9)</f>
        <v>Q10b.2.3a</v>
      </c>
      <c r="B72" s="91" t="s">
        <v>24</v>
      </c>
      <c r="C72" s="91" t="s">
        <v>140</v>
      </c>
      <c r="D72" s="17"/>
      <c r="E72" s="329" t="s">
        <v>216</v>
      </c>
      <c r="F72" s="329"/>
      <c r="G72" s="329"/>
      <c r="H72" s="330"/>
      <c r="I72" s="291"/>
      <c r="J72" s="257"/>
      <c r="K72" s="111"/>
      <c r="L72" s="111"/>
      <c r="M72" s="114"/>
      <c r="N72" s="127" t="s">
        <v>464</v>
      </c>
      <c r="O72" s="128" t="str">
        <f t="shared" si="7"/>
        <v/>
      </c>
      <c r="P72" s="276"/>
      <c r="Q72" s="128"/>
      <c r="R72" s="127"/>
      <c r="S72" s="128"/>
      <c r="T72" s="127"/>
      <c r="U72" s="129"/>
      <c r="V72" s="128" t="str">
        <f t="shared" ref="V72:V77" si="8">IF(AND(T72="",R72="",P72="",N72=""),"",IF(AND(T72="",R72="", P72=""),N72,IF(AND(T72="", R72="",P72&lt;&gt;""),P72,IF(AND(T72="",R72&lt;&gt;""),R72,T72))))</f>
        <v>.</v>
      </c>
      <c r="W72" s="130"/>
      <c r="X72" s="107"/>
      <c r="Y72" s="96"/>
      <c r="Z72" s="96"/>
      <c r="AA72" s="106"/>
      <c r="AB72" s="285"/>
      <c r="AC72" s="286"/>
      <c r="AD72" s="131"/>
      <c r="AE72" s="144"/>
      <c r="AF72" s="132" t="str">
        <f t="shared" si="1"/>
        <v/>
      </c>
      <c r="AG72" s="142"/>
      <c r="AH72" s="143"/>
      <c r="AI72" s="142"/>
      <c r="AJ72" s="143"/>
      <c r="AK72" s="142" t="str">
        <f t="shared" si="2"/>
        <v/>
      </c>
      <c r="AL72" s="143"/>
      <c r="AM72" s="143"/>
      <c r="AN72" s="143"/>
      <c r="AO72" s="133"/>
      <c r="AP72" s="134" t="str">
        <f t="shared" si="3"/>
        <v>.</v>
      </c>
      <c r="AQ72" s="135"/>
      <c r="AR72" s="79"/>
      <c r="AS72" s="169"/>
      <c r="AT72" s="108"/>
      <c r="AU72" s="108"/>
      <c r="AV72" s="170"/>
    </row>
    <row r="73" spans="1:48" ht="72" customHeight="1" x14ac:dyDescent="0.25">
      <c r="A73" s="91" t="str">
        <f>MID(E73,FIND("(Q",E73)+1,8)</f>
        <v>Q10b.2.4</v>
      </c>
      <c r="B73" s="91" t="s">
        <v>21</v>
      </c>
      <c r="C73" s="91" t="s">
        <v>143</v>
      </c>
      <c r="D73" s="17"/>
      <c r="E73" s="323" t="s">
        <v>217</v>
      </c>
      <c r="F73" s="323"/>
      <c r="G73" s="323"/>
      <c r="H73" s="324"/>
      <c r="I73" s="336" t="s">
        <v>318</v>
      </c>
      <c r="J73" s="257"/>
      <c r="K73" s="111"/>
      <c r="L73" s="111"/>
      <c r="M73" s="114"/>
      <c r="N73" s="226" t="s">
        <v>293</v>
      </c>
      <c r="O73" s="215" t="s">
        <v>330</v>
      </c>
      <c r="P73" s="127"/>
      <c r="Q73" s="128"/>
      <c r="R73" s="127"/>
      <c r="S73" s="128"/>
      <c r="T73" s="127"/>
      <c r="U73" s="129"/>
      <c r="V73" s="128" t="str">
        <f t="shared" si="8"/>
        <v>yes, for most procedures</v>
      </c>
      <c r="W73" s="130"/>
      <c r="X73" s="107"/>
      <c r="Y73" s="96"/>
      <c r="Z73" s="96"/>
      <c r="AA73" s="106"/>
      <c r="AB73" s="285"/>
      <c r="AC73" s="286"/>
      <c r="AD73" s="131"/>
      <c r="AE73" s="144"/>
      <c r="AF73" s="132" t="str">
        <f t="shared" si="1"/>
        <v/>
      </c>
      <c r="AG73" s="142"/>
      <c r="AH73" s="143"/>
      <c r="AI73" s="142"/>
      <c r="AJ73" s="143"/>
      <c r="AK73" s="142" t="str">
        <f t="shared" si="2"/>
        <v/>
      </c>
      <c r="AL73" s="143"/>
      <c r="AM73" s="143"/>
      <c r="AN73" s="143"/>
      <c r="AO73" s="133"/>
      <c r="AP73" s="134" t="str">
        <f t="shared" si="3"/>
        <v>.</v>
      </c>
      <c r="AQ73" s="135"/>
      <c r="AS73" s="82"/>
      <c r="AT73" s="84"/>
      <c r="AU73" s="84"/>
      <c r="AV73" s="80"/>
    </row>
    <row r="74" spans="1:48" ht="72" customHeight="1" x14ac:dyDescent="0.25">
      <c r="A74" s="91" t="str">
        <f>MID(E74,FIND("(Q",E74)+1,9)</f>
        <v>Q10b.2.4a</v>
      </c>
      <c r="B74" s="91" t="s">
        <v>145</v>
      </c>
      <c r="D74" s="17"/>
      <c r="E74" s="44" t="s">
        <v>218</v>
      </c>
      <c r="F74" s="292"/>
      <c r="G74" s="292"/>
      <c r="H74" s="293"/>
      <c r="I74" s="336"/>
      <c r="J74" s="257"/>
      <c r="K74" s="111"/>
      <c r="L74" s="111"/>
      <c r="M74" s="114"/>
      <c r="N74" s="127" t="s">
        <v>0</v>
      </c>
      <c r="O74" s="128"/>
      <c r="P74" s="276"/>
      <c r="Q74" s="128"/>
      <c r="R74" s="127"/>
      <c r="S74" s="128"/>
      <c r="T74" s="127"/>
      <c r="U74" s="129"/>
      <c r="V74" s="128" t="str">
        <f t="shared" si="8"/>
        <v/>
      </c>
      <c r="W74" s="130"/>
      <c r="X74" s="107"/>
      <c r="Y74" s="96"/>
      <c r="Z74" s="96"/>
      <c r="AA74" s="106"/>
      <c r="AB74" s="285"/>
      <c r="AC74" s="286"/>
      <c r="AD74" s="131"/>
      <c r="AE74" s="144"/>
      <c r="AF74" s="132" t="str">
        <f t="shared" si="1"/>
        <v/>
      </c>
      <c r="AG74" s="142"/>
      <c r="AH74" s="143"/>
      <c r="AI74" s="142"/>
      <c r="AJ74" s="143"/>
      <c r="AK74" s="142" t="str">
        <f t="shared" si="2"/>
        <v/>
      </c>
      <c r="AL74" s="143"/>
      <c r="AM74" s="143"/>
      <c r="AN74" s="143"/>
      <c r="AO74" s="133"/>
      <c r="AP74" s="134" t="str">
        <f t="shared" si="3"/>
        <v>.</v>
      </c>
      <c r="AQ74" s="135"/>
      <c r="AS74" s="82"/>
      <c r="AT74" s="84"/>
      <c r="AU74" s="84"/>
      <c r="AV74" s="80"/>
    </row>
    <row r="75" spans="1:48" ht="111.75" customHeight="1" x14ac:dyDescent="0.25">
      <c r="A75" s="91" t="str">
        <f>MID(E75,FIND("(Q",E75)+1,8)</f>
        <v>Q10b.2.5</v>
      </c>
      <c r="B75" s="91" t="s">
        <v>20</v>
      </c>
      <c r="D75" s="17"/>
      <c r="E75" s="323" t="s">
        <v>319</v>
      </c>
      <c r="F75" s="323"/>
      <c r="G75" s="323"/>
      <c r="H75" s="324"/>
      <c r="I75" s="336" t="s">
        <v>349</v>
      </c>
      <c r="J75" s="257"/>
      <c r="K75" s="111"/>
      <c r="L75" s="111"/>
      <c r="M75" s="114"/>
      <c r="N75" s="127" t="s">
        <v>0</v>
      </c>
      <c r="O75" s="128" t="str">
        <f t="shared" si="7"/>
        <v>New question introduced in 2023 - Please answer this question for the year of the previous update in Column P</v>
      </c>
      <c r="P75" s="276"/>
      <c r="Q75" s="128"/>
      <c r="R75" s="127"/>
      <c r="S75" s="128"/>
      <c r="T75" s="127"/>
      <c r="U75" s="129"/>
      <c r="V75" s="128" t="str">
        <f t="shared" si="8"/>
        <v/>
      </c>
      <c r="W75" s="130"/>
      <c r="X75" s="107"/>
      <c r="Y75" s="96"/>
      <c r="Z75" s="96"/>
      <c r="AA75" s="106"/>
      <c r="AB75" s="285"/>
      <c r="AC75" s="286"/>
      <c r="AD75" s="131"/>
      <c r="AE75" s="144"/>
      <c r="AF75" s="132" t="str">
        <f t="shared" si="1"/>
        <v/>
      </c>
      <c r="AG75" s="142"/>
      <c r="AH75" s="143"/>
      <c r="AI75" s="142"/>
      <c r="AJ75" s="143"/>
      <c r="AK75" s="142" t="str">
        <f t="shared" si="2"/>
        <v/>
      </c>
      <c r="AL75" s="143"/>
      <c r="AM75" s="143"/>
      <c r="AN75" s="143"/>
      <c r="AO75" s="133"/>
      <c r="AP75" s="134" t="str">
        <f t="shared" si="3"/>
        <v>.</v>
      </c>
      <c r="AQ75" s="135"/>
      <c r="AS75" s="82"/>
      <c r="AT75" s="84"/>
      <c r="AU75" s="84"/>
      <c r="AV75" s="80"/>
    </row>
    <row r="76" spans="1:48" ht="111.75" customHeight="1" x14ac:dyDescent="0.25">
      <c r="A76" s="91" t="str">
        <f>MID(E76,FIND("(Q",E76)+1,9)</f>
        <v>Q10b.2.5a</v>
      </c>
      <c r="B76" s="91" t="s">
        <v>145</v>
      </c>
      <c r="D76" s="17"/>
      <c r="E76" s="329" t="s">
        <v>219</v>
      </c>
      <c r="F76" s="329"/>
      <c r="G76" s="329"/>
      <c r="H76" s="330"/>
      <c r="I76" s="336"/>
      <c r="J76" s="257"/>
      <c r="K76" s="111"/>
      <c r="L76" s="111"/>
      <c r="M76" s="114"/>
      <c r="N76" s="127" t="s">
        <v>0</v>
      </c>
      <c r="O76" s="128" t="s">
        <v>332</v>
      </c>
      <c r="P76" s="276"/>
      <c r="Q76" s="128"/>
      <c r="R76" s="127"/>
      <c r="S76" s="128"/>
      <c r="T76" s="127"/>
      <c r="U76" s="129"/>
      <c r="V76" s="128" t="str">
        <f t="shared" si="8"/>
        <v/>
      </c>
      <c r="W76" s="130"/>
      <c r="X76" s="107"/>
      <c r="Y76" s="96"/>
      <c r="Z76" s="96"/>
      <c r="AA76" s="106"/>
      <c r="AB76" s="285"/>
      <c r="AC76" s="286"/>
      <c r="AD76" s="131"/>
      <c r="AE76" s="144"/>
      <c r="AF76" s="132" t="str">
        <f t="shared" si="1"/>
        <v/>
      </c>
      <c r="AG76" s="142"/>
      <c r="AH76" s="143"/>
      <c r="AI76" s="142"/>
      <c r="AJ76" s="143"/>
      <c r="AK76" s="142" t="str">
        <f t="shared" si="2"/>
        <v/>
      </c>
      <c r="AL76" s="143"/>
      <c r="AM76" s="143"/>
      <c r="AN76" s="143"/>
      <c r="AO76" s="133"/>
      <c r="AP76" s="134" t="str">
        <f t="shared" si="3"/>
        <v>.</v>
      </c>
      <c r="AQ76" s="135"/>
      <c r="AS76" s="82"/>
      <c r="AT76" s="84"/>
      <c r="AU76" s="84"/>
      <c r="AV76" s="80"/>
    </row>
    <row r="77" spans="1:48" ht="77.25" customHeight="1" thickBot="1" x14ac:dyDescent="0.3">
      <c r="A77" s="91" t="str">
        <f>MID(E77,FIND("(Q",E77)+1,8)</f>
        <v>Q10b.2.6</v>
      </c>
      <c r="B77" s="91" t="s">
        <v>20</v>
      </c>
      <c r="D77" s="20"/>
      <c r="E77" s="338" t="s">
        <v>220</v>
      </c>
      <c r="F77" s="338"/>
      <c r="G77" s="338"/>
      <c r="H77" s="339"/>
      <c r="I77" s="193" t="s">
        <v>184</v>
      </c>
      <c r="J77" s="233"/>
      <c r="K77" s="261"/>
      <c r="L77" s="261"/>
      <c r="M77" s="234"/>
      <c r="N77" s="154" t="s">
        <v>0</v>
      </c>
      <c r="O77" s="184" t="str">
        <f t="shared" si="7"/>
        <v>New question introduced in 2023 - Please answer this question for the year of the previous update in Column P</v>
      </c>
      <c r="P77" s="277"/>
      <c r="Q77" s="184"/>
      <c r="R77" s="183"/>
      <c r="S77" s="184"/>
      <c r="T77" s="183"/>
      <c r="U77" s="194"/>
      <c r="V77" s="184" t="str">
        <f t="shared" si="8"/>
        <v/>
      </c>
      <c r="W77" s="216"/>
      <c r="X77" s="217"/>
      <c r="Y77" s="262"/>
      <c r="Z77" s="262"/>
      <c r="AA77" s="218"/>
      <c r="AB77" s="288"/>
      <c r="AC77" s="289"/>
      <c r="AD77" s="187"/>
      <c r="AE77" s="158"/>
      <c r="AF77" s="157" t="str">
        <f t="shared" si="1"/>
        <v/>
      </c>
      <c r="AG77" s="159"/>
      <c r="AH77" s="160"/>
      <c r="AI77" s="161"/>
      <c r="AJ77" s="160"/>
      <c r="AK77" s="161" t="str">
        <f t="shared" si="2"/>
        <v/>
      </c>
      <c r="AL77" s="160"/>
      <c r="AM77" s="299"/>
      <c r="AN77" s="160"/>
      <c r="AO77" s="189"/>
      <c r="AP77" s="188" t="str">
        <f t="shared" si="3"/>
        <v>.</v>
      </c>
      <c r="AQ77" s="239"/>
      <c r="AS77" s="83"/>
      <c r="AT77" s="85"/>
      <c r="AU77" s="85"/>
      <c r="AV77" s="81"/>
    </row>
    <row r="78" spans="1:48" x14ac:dyDescent="0.25">
      <c r="AB78" s="221"/>
      <c r="AC78" s="221"/>
    </row>
    <row r="79" spans="1:48" s="43" customFormat="1" x14ac:dyDescent="0.25">
      <c r="B79" s="43">
        <f>COUNTIF(B10:B77,"E")+ COUNTIF(B10:B77,"EC")+ COUNTIF(B10:B77,"N")+ COUNTIF(B10:B77,"ETS")</f>
        <v>50</v>
      </c>
      <c r="I79" s="9"/>
      <c r="J79" s="9"/>
      <c r="K79" s="9"/>
      <c r="L79" s="9"/>
      <c r="M79" s="9"/>
      <c r="N79" s="278"/>
      <c r="O79" s="278"/>
      <c r="P79" s="278"/>
      <c r="Q79" s="9"/>
      <c r="R79" s="9"/>
      <c r="S79" s="9"/>
      <c r="T79" s="9"/>
      <c r="U79" s="9"/>
      <c r="V79" s="278"/>
      <c r="W79" s="278"/>
      <c r="X79" s="278"/>
      <c r="Y79" s="278"/>
      <c r="Z79" s="278"/>
      <c r="AA79" s="278"/>
      <c r="AB79" s="290"/>
      <c r="AC79" s="290"/>
      <c r="AD79" s="278"/>
      <c r="AE79" s="278"/>
      <c r="AF79" s="278"/>
      <c r="AG79" s="278"/>
      <c r="AH79" s="279"/>
      <c r="AS79" s="43">
        <f>COUNTIF(AS10:AS77,"x")</f>
        <v>0</v>
      </c>
      <c r="AT79" s="43">
        <f>AS79/B79</f>
        <v>0</v>
      </c>
    </row>
    <row r="80" spans="1:48" x14ac:dyDescent="0.25">
      <c r="AB80" s="221"/>
      <c r="AC80" s="221"/>
    </row>
    <row r="81" spans="28:48" x14ac:dyDescent="0.25">
      <c r="AB81" s="221"/>
      <c r="AC81" s="221"/>
    </row>
    <row r="82" spans="28:48" x14ac:dyDescent="0.25">
      <c r="AB82" s="221"/>
      <c r="AC82" s="221"/>
    </row>
    <row r="83" spans="28:48" x14ac:dyDescent="0.25">
      <c r="AB83" s="221"/>
      <c r="AC83" s="221"/>
    </row>
    <row r="84" spans="28:48" x14ac:dyDescent="0.25">
      <c r="AB84" s="221"/>
      <c r="AC84" s="221"/>
    </row>
    <row r="85" spans="28:48" x14ac:dyDescent="0.25">
      <c r="AB85" s="221"/>
      <c r="AC85" s="221"/>
    </row>
    <row r="86" spans="28:48" x14ac:dyDescent="0.25">
      <c r="AB86" s="221"/>
      <c r="AC86" s="221"/>
    </row>
    <row r="87" spans="28:48" x14ac:dyDescent="0.25">
      <c r="AB87" s="221"/>
      <c r="AC87" s="221"/>
    </row>
    <row r="88" spans="28:48" x14ac:dyDescent="0.25">
      <c r="AB88" s="221"/>
      <c r="AC88" s="221"/>
    </row>
    <row r="89" spans="28:48" x14ac:dyDescent="0.25">
      <c r="AB89" s="221"/>
      <c r="AC89" s="221"/>
    </row>
    <row r="90" spans="28:48" x14ac:dyDescent="0.25">
      <c r="AB90" s="221"/>
      <c r="AC90" s="221"/>
      <c r="AS90" s="32"/>
      <c r="AT90" s="32"/>
      <c r="AU90" s="32"/>
      <c r="AV90" s="32"/>
    </row>
    <row r="91" spans="28:48" x14ac:dyDescent="0.25">
      <c r="AB91" s="221"/>
      <c r="AC91" s="221"/>
      <c r="AS91" s="32"/>
      <c r="AT91" s="32"/>
      <c r="AU91" s="32"/>
      <c r="AV91" s="32"/>
    </row>
    <row r="92" spans="28:48" x14ac:dyDescent="0.25">
      <c r="AB92" s="221"/>
      <c r="AC92" s="221"/>
      <c r="AS92" s="32"/>
      <c r="AT92" s="32"/>
      <c r="AU92" s="32"/>
      <c r="AV92" s="32"/>
    </row>
    <row r="93" spans="28:48" x14ac:dyDescent="0.25">
      <c r="AB93" s="221"/>
      <c r="AC93" s="221"/>
      <c r="AS93" s="32"/>
      <c r="AT93" s="32"/>
      <c r="AU93" s="32"/>
      <c r="AV93" s="32"/>
    </row>
    <row r="94" spans="28:48" x14ac:dyDescent="0.25">
      <c r="AB94" s="221"/>
      <c r="AC94" s="221"/>
      <c r="AS94" s="32"/>
      <c r="AT94" s="32"/>
      <c r="AU94" s="32"/>
      <c r="AV94" s="32"/>
    </row>
    <row r="95" spans="28:48" x14ac:dyDescent="0.25">
      <c r="AB95" s="221"/>
      <c r="AC95" s="221"/>
      <c r="AS95" s="32"/>
      <c r="AT95" s="32"/>
      <c r="AU95" s="32"/>
      <c r="AV95" s="32"/>
    </row>
    <row r="96" spans="28:48" x14ac:dyDescent="0.25">
      <c r="AB96" s="221"/>
      <c r="AC96" s="221"/>
      <c r="AS96" s="32"/>
      <c r="AT96" s="32"/>
      <c r="AU96" s="32"/>
      <c r="AV96" s="32"/>
    </row>
    <row r="97" spans="28:48" x14ac:dyDescent="0.25">
      <c r="AB97" s="221"/>
      <c r="AC97" s="221"/>
      <c r="AS97" s="32"/>
      <c r="AT97" s="32"/>
      <c r="AU97" s="32"/>
      <c r="AV97" s="32"/>
    </row>
    <row r="98" spans="28:48" x14ac:dyDescent="0.25">
      <c r="AB98" s="221"/>
      <c r="AC98" s="221"/>
      <c r="AS98" s="32"/>
      <c r="AT98" s="32"/>
      <c r="AU98" s="32"/>
      <c r="AV98" s="32"/>
    </row>
    <row r="99" spans="28:48" x14ac:dyDescent="0.25">
      <c r="AB99" s="221"/>
      <c r="AC99" s="221"/>
      <c r="AS99" s="32"/>
      <c r="AT99" s="32"/>
      <c r="AU99" s="32"/>
      <c r="AV99" s="32"/>
    </row>
    <row r="100" spans="28:48" x14ac:dyDescent="0.25">
      <c r="AB100" s="221"/>
      <c r="AC100" s="221"/>
      <c r="AS100" s="32"/>
      <c r="AT100" s="32"/>
      <c r="AU100" s="32"/>
      <c r="AV100" s="32"/>
    </row>
    <row r="101" spans="28:48" x14ac:dyDescent="0.25">
      <c r="AB101" s="221"/>
      <c r="AC101" s="221"/>
      <c r="AS101" s="32"/>
      <c r="AT101" s="32"/>
      <c r="AU101" s="32"/>
      <c r="AV101" s="32"/>
    </row>
    <row r="102" spans="28:48" x14ac:dyDescent="0.25">
      <c r="AB102" s="221"/>
      <c r="AC102" s="221"/>
      <c r="AS102" s="32"/>
      <c r="AT102" s="32"/>
      <c r="AU102" s="32"/>
      <c r="AV102" s="32"/>
    </row>
    <row r="103" spans="28:48" x14ac:dyDescent="0.25">
      <c r="AB103" s="221"/>
      <c r="AC103" s="221"/>
      <c r="AS103" s="32"/>
      <c r="AT103" s="32"/>
      <c r="AU103" s="32"/>
      <c r="AV103" s="32"/>
    </row>
    <row r="104" spans="28:48" x14ac:dyDescent="0.25">
      <c r="AB104" s="221"/>
      <c r="AC104" s="221"/>
      <c r="AS104" s="32"/>
      <c r="AT104" s="32"/>
      <c r="AU104" s="32"/>
      <c r="AV104" s="32"/>
    </row>
    <row r="105" spans="28:48" x14ac:dyDescent="0.25">
      <c r="AB105" s="221"/>
      <c r="AC105" s="221"/>
      <c r="AS105" s="32"/>
      <c r="AT105" s="32"/>
      <c r="AU105" s="32"/>
      <c r="AV105" s="32"/>
    </row>
    <row r="106" spans="28:48" x14ac:dyDescent="0.25">
      <c r="AB106" s="221"/>
      <c r="AC106" s="221"/>
      <c r="AS106" s="32"/>
      <c r="AT106" s="32"/>
      <c r="AU106" s="32"/>
      <c r="AV106" s="32"/>
    </row>
    <row r="107" spans="28:48" x14ac:dyDescent="0.25">
      <c r="AB107" s="221"/>
      <c r="AC107" s="221"/>
      <c r="AS107" s="32"/>
      <c r="AT107" s="32"/>
      <c r="AU107" s="32"/>
      <c r="AV107" s="32"/>
    </row>
    <row r="108" spans="28:48" x14ac:dyDescent="0.25">
      <c r="AB108" s="221"/>
      <c r="AC108" s="221"/>
      <c r="AS108" s="32"/>
      <c r="AT108" s="32"/>
      <c r="AU108" s="32"/>
      <c r="AV108" s="32"/>
    </row>
    <row r="109" spans="28:48" x14ac:dyDescent="0.25">
      <c r="AB109" s="221"/>
      <c r="AC109" s="221"/>
      <c r="AS109" s="32"/>
      <c r="AT109" s="32"/>
      <c r="AU109" s="32"/>
      <c r="AV109" s="32"/>
    </row>
    <row r="110" spans="28:48" x14ac:dyDescent="0.25">
      <c r="AB110" s="221"/>
      <c r="AC110" s="221"/>
      <c r="AS110" s="32"/>
      <c r="AT110" s="32"/>
      <c r="AU110" s="32"/>
      <c r="AV110" s="32"/>
    </row>
    <row r="111" spans="28:48" x14ac:dyDescent="0.25">
      <c r="AB111" s="221"/>
      <c r="AC111" s="221"/>
      <c r="AS111" s="32"/>
      <c r="AT111" s="32"/>
      <c r="AU111" s="32"/>
      <c r="AV111" s="32"/>
    </row>
    <row r="112" spans="28:48" x14ac:dyDescent="0.25">
      <c r="AB112" s="221"/>
      <c r="AC112" s="221"/>
      <c r="AS112" s="32"/>
      <c r="AT112" s="32"/>
      <c r="AU112" s="32"/>
      <c r="AV112" s="32"/>
    </row>
    <row r="113" spans="28:48" x14ac:dyDescent="0.25">
      <c r="AB113" s="221"/>
      <c r="AC113" s="221"/>
      <c r="AS113" s="32"/>
      <c r="AT113" s="32"/>
      <c r="AU113" s="32"/>
      <c r="AV113" s="32"/>
    </row>
    <row r="114" spans="28:48" x14ac:dyDescent="0.25">
      <c r="AB114" s="221"/>
      <c r="AC114" s="221"/>
      <c r="AS114" s="32"/>
      <c r="AT114" s="32"/>
      <c r="AU114" s="32"/>
      <c r="AV114" s="32"/>
    </row>
    <row r="115" spans="28:48" x14ac:dyDescent="0.25">
      <c r="AB115" s="221"/>
      <c r="AC115" s="221"/>
      <c r="AS115" s="32"/>
      <c r="AT115" s="32"/>
      <c r="AU115" s="32"/>
      <c r="AV115" s="32"/>
    </row>
    <row r="116" spans="28:48" x14ac:dyDescent="0.25">
      <c r="AB116" s="221"/>
      <c r="AC116" s="221"/>
      <c r="AS116" s="32"/>
      <c r="AT116" s="32"/>
      <c r="AU116" s="32"/>
      <c r="AV116" s="32"/>
    </row>
    <row r="117" spans="28:48" x14ac:dyDescent="0.25">
      <c r="AB117" s="221"/>
      <c r="AC117" s="221"/>
      <c r="AS117" s="32"/>
      <c r="AT117" s="32"/>
      <c r="AU117" s="32"/>
      <c r="AV117" s="32"/>
    </row>
    <row r="118" spans="28:48" x14ac:dyDescent="0.25">
      <c r="AB118" s="221"/>
      <c r="AC118" s="221"/>
      <c r="AS118" s="32"/>
      <c r="AT118" s="32"/>
      <c r="AU118" s="32"/>
      <c r="AV118" s="32"/>
    </row>
    <row r="119" spans="28:48" x14ac:dyDescent="0.25">
      <c r="AB119" s="221"/>
      <c r="AC119" s="221"/>
      <c r="AS119" s="32"/>
      <c r="AT119" s="32"/>
      <c r="AU119" s="32"/>
      <c r="AV119" s="32"/>
    </row>
    <row r="120" spans="28:48" x14ac:dyDescent="0.25">
      <c r="AB120" s="221"/>
      <c r="AC120" s="221"/>
      <c r="AS120" s="32"/>
      <c r="AT120" s="32"/>
      <c r="AU120" s="32"/>
      <c r="AV120" s="32"/>
    </row>
    <row r="121" spans="28:48" x14ac:dyDescent="0.25">
      <c r="AB121" s="221"/>
      <c r="AC121" s="221"/>
      <c r="AS121" s="32"/>
      <c r="AT121" s="32"/>
      <c r="AU121" s="32"/>
      <c r="AV121" s="32"/>
    </row>
    <row r="122" spans="28:48" x14ac:dyDescent="0.25">
      <c r="AB122" s="221"/>
      <c r="AC122" s="221"/>
      <c r="AS122" s="32"/>
      <c r="AT122" s="32"/>
      <c r="AU122" s="32"/>
      <c r="AV122" s="32"/>
    </row>
    <row r="123" spans="28:48" x14ac:dyDescent="0.25">
      <c r="AB123" s="221"/>
      <c r="AC123" s="221"/>
      <c r="AS123" s="32"/>
      <c r="AT123" s="32"/>
      <c r="AU123" s="32"/>
      <c r="AV123" s="32"/>
    </row>
    <row r="124" spans="28:48" x14ac:dyDescent="0.25">
      <c r="AB124" s="221"/>
      <c r="AC124" s="221"/>
      <c r="AS124" s="32"/>
      <c r="AT124" s="32"/>
      <c r="AU124" s="32"/>
      <c r="AV124" s="32"/>
    </row>
    <row r="125" spans="28:48" x14ac:dyDescent="0.25">
      <c r="AB125" s="221"/>
      <c r="AC125" s="221"/>
      <c r="AS125" s="32"/>
      <c r="AT125" s="32"/>
      <c r="AU125" s="32"/>
      <c r="AV125" s="32"/>
    </row>
    <row r="126" spans="28:48" x14ac:dyDescent="0.25">
      <c r="AB126" s="221"/>
      <c r="AC126" s="221"/>
      <c r="AS126" s="32"/>
      <c r="AT126" s="32"/>
      <c r="AU126" s="32"/>
      <c r="AV126" s="32"/>
    </row>
    <row r="127" spans="28:48" x14ac:dyDescent="0.25">
      <c r="AB127" s="221"/>
      <c r="AC127" s="221"/>
      <c r="AS127" s="32"/>
      <c r="AT127" s="32"/>
      <c r="AU127" s="32"/>
      <c r="AV127" s="32"/>
    </row>
    <row r="128" spans="28:48" x14ac:dyDescent="0.25">
      <c r="AB128" s="221"/>
      <c r="AC128" s="221"/>
      <c r="AS128" s="32"/>
      <c r="AT128" s="32"/>
      <c r="AU128" s="32"/>
      <c r="AV128" s="32"/>
    </row>
    <row r="129" spans="28:48" x14ac:dyDescent="0.25">
      <c r="AB129" s="221"/>
      <c r="AC129" s="221"/>
      <c r="AS129" s="32"/>
      <c r="AT129" s="32"/>
      <c r="AU129" s="32"/>
      <c r="AV129" s="32"/>
    </row>
    <row r="130" spans="28:48" x14ac:dyDescent="0.25">
      <c r="AB130" s="221"/>
      <c r="AC130" s="221"/>
      <c r="AS130" s="32"/>
      <c r="AT130" s="32"/>
      <c r="AU130" s="32"/>
      <c r="AV130" s="32"/>
    </row>
    <row r="131" spans="28:48" x14ac:dyDescent="0.25">
      <c r="AB131" s="221"/>
      <c r="AC131" s="221"/>
      <c r="AS131" s="32"/>
      <c r="AT131" s="32"/>
      <c r="AU131" s="32"/>
      <c r="AV131" s="32"/>
    </row>
    <row r="132" spans="28:48" x14ac:dyDescent="0.25">
      <c r="AB132" s="221"/>
      <c r="AC132" s="221"/>
      <c r="AS132" s="32"/>
      <c r="AT132" s="32"/>
      <c r="AU132" s="32"/>
      <c r="AV132" s="32"/>
    </row>
    <row r="133" spans="28:48" x14ac:dyDescent="0.25">
      <c r="AB133" s="221"/>
      <c r="AC133" s="221"/>
      <c r="AS133" s="32"/>
      <c r="AT133" s="32"/>
      <c r="AU133" s="32"/>
      <c r="AV133" s="32"/>
    </row>
    <row r="134" spans="28:48" x14ac:dyDescent="0.25">
      <c r="AB134" s="221"/>
      <c r="AC134" s="221"/>
      <c r="AS134" s="32"/>
      <c r="AT134" s="32"/>
      <c r="AU134" s="32"/>
      <c r="AV134" s="32"/>
    </row>
    <row r="135" spans="28:48" x14ac:dyDescent="0.25">
      <c r="AB135" s="221"/>
      <c r="AC135" s="221"/>
      <c r="AS135" s="32"/>
      <c r="AT135" s="32"/>
      <c r="AU135" s="32"/>
      <c r="AV135" s="32"/>
    </row>
    <row r="136" spans="28:48" x14ac:dyDescent="0.25">
      <c r="AB136" s="221"/>
      <c r="AC136" s="221"/>
      <c r="AS136" s="32"/>
      <c r="AT136" s="32"/>
      <c r="AU136" s="32"/>
      <c r="AV136" s="32"/>
    </row>
    <row r="137" spans="28:48" x14ac:dyDescent="0.25">
      <c r="AB137" s="221"/>
      <c r="AC137" s="221"/>
      <c r="AS137" s="32"/>
      <c r="AT137" s="32"/>
      <c r="AU137" s="32"/>
      <c r="AV137" s="32"/>
    </row>
    <row r="138" spans="28:48" x14ac:dyDescent="0.25">
      <c r="AB138" s="221"/>
      <c r="AC138" s="221"/>
      <c r="AS138" s="32"/>
      <c r="AT138" s="32"/>
      <c r="AU138" s="32"/>
      <c r="AV138" s="32"/>
    </row>
    <row r="139" spans="28:48" x14ac:dyDescent="0.25">
      <c r="AB139" s="221"/>
      <c r="AC139" s="221"/>
      <c r="AS139" s="32"/>
      <c r="AT139" s="32"/>
      <c r="AU139" s="32"/>
      <c r="AV139" s="32"/>
    </row>
    <row r="140" spans="28:48" x14ac:dyDescent="0.25">
      <c r="AB140" s="221"/>
      <c r="AC140" s="221"/>
      <c r="AS140" s="32"/>
      <c r="AT140" s="32"/>
      <c r="AU140" s="32"/>
      <c r="AV140" s="32"/>
    </row>
    <row r="141" spans="28:48" x14ac:dyDescent="0.25">
      <c r="AB141" s="221"/>
      <c r="AC141" s="221"/>
      <c r="AS141" s="32"/>
      <c r="AT141" s="32"/>
      <c r="AU141" s="32"/>
      <c r="AV141" s="32"/>
    </row>
    <row r="142" spans="28:48" x14ac:dyDescent="0.25">
      <c r="AB142" s="221"/>
      <c r="AC142" s="221"/>
      <c r="AS142" s="32"/>
      <c r="AT142" s="32"/>
      <c r="AU142" s="32"/>
      <c r="AV142" s="32"/>
    </row>
    <row r="143" spans="28:48" x14ac:dyDescent="0.25">
      <c r="AB143" s="221"/>
      <c r="AC143" s="221"/>
      <c r="AS143" s="32"/>
      <c r="AT143" s="32"/>
      <c r="AU143" s="32"/>
      <c r="AV143" s="32"/>
    </row>
    <row r="144" spans="28:48" x14ac:dyDescent="0.25">
      <c r="AB144" s="221"/>
      <c r="AC144" s="221"/>
      <c r="AS144" s="32"/>
      <c r="AT144" s="32"/>
      <c r="AU144" s="32"/>
      <c r="AV144" s="32"/>
    </row>
    <row r="145" spans="28:48" x14ac:dyDescent="0.25">
      <c r="AB145" s="221"/>
      <c r="AC145" s="221"/>
      <c r="AS145" s="32"/>
      <c r="AT145" s="32"/>
      <c r="AU145" s="32"/>
      <c r="AV145" s="32"/>
    </row>
    <row r="146" spans="28:48" x14ac:dyDescent="0.25">
      <c r="AB146" s="221"/>
      <c r="AC146" s="221"/>
      <c r="AS146" s="32"/>
      <c r="AT146" s="32"/>
      <c r="AU146" s="32"/>
      <c r="AV146" s="32"/>
    </row>
    <row r="147" spans="28:48" x14ac:dyDescent="0.25">
      <c r="AB147" s="221"/>
      <c r="AC147" s="221"/>
      <c r="AS147" s="32"/>
      <c r="AT147" s="32"/>
      <c r="AU147" s="32"/>
      <c r="AV147" s="32"/>
    </row>
    <row r="148" spans="28:48" x14ac:dyDescent="0.25">
      <c r="AB148" s="221"/>
      <c r="AC148" s="221"/>
      <c r="AS148" s="32"/>
      <c r="AT148" s="32"/>
      <c r="AU148" s="32"/>
      <c r="AV148" s="32"/>
    </row>
    <row r="149" spans="28:48" x14ac:dyDescent="0.25">
      <c r="AB149" s="221"/>
      <c r="AC149" s="221"/>
      <c r="AS149" s="32"/>
      <c r="AT149" s="32"/>
      <c r="AU149" s="32"/>
      <c r="AV149" s="32"/>
    </row>
    <row r="150" spans="28:48" x14ac:dyDescent="0.25">
      <c r="AB150" s="221"/>
      <c r="AC150" s="221"/>
      <c r="AS150" s="32"/>
      <c r="AT150" s="32"/>
      <c r="AU150" s="32"/>
      <c r="AV150" s="32"/>
    </row>
    <row r="151" spans="28:48" x14ac:dyDescent="0.25">
      <c r="AB151" s="221"/>
      <c r="AC151" s="221"/>
      <c r="AS151" s="32"/>
      <c r="AT151" s="32"/>
      <c r="AU151" s="32"/>
      <c r="AV151" s="32"/>
    </row>
    <row r="152" spans="28:48" x14ac:dyDescent="0.25">
      <c r="AB152" s="221"/>
      <c r="AC152" s="221"/>
      <c r="AS152" s="32"/>
      <c r="AT152" s="32"/>
      <c r="AU152" s="32"/>
      <c r="AV152" s="32"/>
    </row>
    <row r="153" spans="28:48" x14ac:dyDescent="0.25">
      <c r="AB153" s="221"/>
      <c r="AC153" s="221"/>
      <c r="AS153" s="32"/>
      <c r="AT153" s="32"/>
      <c r="AU153" s="32"/>
      <c r="AV153" s="32"/>
    </row>
    <row r="154" spans="28:48" x14ac:dyDescent="0.25">
      <c r="AB154" s="221"/>
      <c r="AC154" s="221"/>
      <c r="AS154" s="32"/>
      <c r="AT154" s="32"/>
      <c r="AU154" s="32"/>
      <c r="AV154" s="32"/>
    </row>
    <row r="155" spans="28:48" x14ac:dyDescent="0.25">
      <c r="AB155" s="221"/>
      <c r="AC155" s="221"/>
      <c r="AS155" s="32"/>
      <c r="AT155" s="32"/>
      <c r="AU155" s="32"/>
      <c r="AV155" s="32"/>
    </row>
    <row r="156" spans="28:48" x14ac:dyDescent="0.25">
      <c r="AB156" s="221"/>
      <c r="AC156" s="221"/>
      <c r="AS156" s="32"/>
      <c r="AT156" s="32"/>
      <c r="AU156" s="32"/>
      <c r="AV156" s="32"/>
    </row>
    <row r="157" spans="28:48" x14ac:dyDescent="0.25">
      <c r="AB157" s="221"/>
      <c r="AC157" s="221"/>
      <c r="AS157" s="32"/>
      <c r="AT157" s="32"/>
      <c r="AU157" s="32"/>
      <c r="AV157" s="32"/>
    </row>
    <row r="158" spans="28:48" x14ac:dyDescent="0.25">
      <c r="AB158" s="221"/>
      <c r="AC158" s="221"/>
      <c r="AS158" s="32"/>
      <c r="AT158" s="32"/>
      <c r="AU158" s="32"/>
      <c r="AV158" s="32"/>
    </row>
    <row r="159" spans="28:48" x14ac:dyDescent="0.25">
      <c r="AB159" s="221"/>
      <c r="AC159" s="221"/>
      <c r="AS159" s="32"/>
      <c r="AT159" s="32"/>
      <c r="AU159" s="32"/>
      <c r="AV159" s="32"/>
    </row>
    <row r="160" spans="28:48" x14ac:dyDescent="0.25">
      <c r="AB160" s="221"/>
      <c r="AC160" s="221"/>
      <c r="AS160" s="32"/>
      <c r="AT160" s="32"/>
      <c r="AU160" s="32"/>
      <c r="AV160" s="32"/>
    </row>
    <row r="161" spans="28:48" x14ac:dyDescent="0.25">
      <c r="AB161" s="221"/>
      <c r="AC161" s="221"/>
      <c r="AS161" s="32"/>
      <c r="AT161" s="32"/>
      <c r="AU161" s="32"/>
      <c r="AV161" s="32"/>
    </row>
    <row r="162" spans="28:48" x14ac:dyDescent="0.25">
      <c r="AB162" s="221"/>
      <c r="AC162" s="221"/>
      <c r="AS162" s="32"/>
      <c r="AT162" s="32"/>
      <c r="AU162" s="32"/>
      <c r="AV162" s="32"/>
    </row>
    <row r="163" spans="28:48" x14ac:dyDescent="0.25">
      <c r="AB163" s="221"/>
      <c r="AC163" s="221"/>
      <c r="AS163" s="32"/>
      <c r="AT163" s="32"/>
      <c r="AU163" s="32"/>
      <c r="AV163" s="32"/>
    </row>
    <row r="164" spans="28:48" x14ac:dyDescent="0.25">
      <c r="AB164" s="221"/>
      <c r="AC164" s="221"/>
      <c r="AS164" s="32"/>
      <c r="AT164" s="32"/>
      <c r="AU164" s="32"/>
      <c r="AV164" s="32"/>
    </row>
    <row r="165" spans="28:48" x14ac:dyDescent="0.25">
      <c r="AB165" s="221"/>
      <c r="AC165" s="221"/>
      <c r="AS165" s="32"/>
      <c r="AT165" s="32"/>
      <c r="AU165" s="32"/>
      <c r="AV165" s="32"/>
    </row>
    <row r="166" spans="28:48" x14ac:dyDescent="0.25">
      <c r="AB166" s="221"/>
      <c r="AC166" s="221"/>
      <c r="AS166" s="32"/>
      <c r="AT166" s="32"/>
      <c r="AU166" s="32"/>
      <c r="AV166" s="32"/>
    </row>
    <row r="167" spans="28:48" x14ac:dyDescent="0.25">
      <c r="AB167" s="221"/>
      <c r="AC167" s="221"/>
      <c r="AS167" s="32"/>
      <c r="AT167" s="32"/>
      <c r="AU167" s="32"/>
      <c r="AV167" s="32"/>
    </row>
    <row r="168" spans="28:48" x14ac:dyDescent="0.25">
      <c r="AB168" s="221"/>
      <c r="AC168" s="221"/>
      <c r="AS168" s="32"/>
      <c r="AT168" s="32"/>
      <c r="AU168" s="32"/>
      <c r="AV168" s="32"/>
    </row>
    <row r="169" spans="28:48" x14ac:dyDescent="0.25">
      <c r="AB169" s="221"/>
      <c r="AC169" s="221"/>
      <c r="AS169" s="32"/>
      <c r="AT169" s="32"/>
      <c r="AU169" s="32"/>
      <c r="AV169" s="32"/>
    </row>
    <row r="170" spans="28:48" x14ac:dyDescent="0.25">
      <c r="AB170" s="221"/>
      <c r="AC170" s="221"/>
      <c r="AS170" s="32"/>
      <c r="AT170" s="32"/>
      <c r="AU170" s="32"/>
      <c r="AV170" s="32"/>
    </row>
    <row r="171" spans="28:48" x14ac:dyDescent="0.25">
      <c r="AB171" s="221"/>
      <c r="AC171" s="221"/>
      <c r="AS171" s="32"/>
      <c r="AT171" s="32"/>
      <c r="AU171" s="32"/>
      <c r="AV171" s="32"/>
    </row>
    <row r="172" spans="28:48" x14ac:dyDescent="0.25">
      <c r="AB172" s="221"/>
      <c r="AC172" s="221"/>
      <c r="AS172" s="32"/>
      <c r="AT172" s="32"/>
      <c r="AU172" s="32"/>
      <c r="AV172" s="32"/>
    </row>
    <row r="173" spans="28:48" x14ac:dyDescent="0.25">
      <c r="AB173" s="221"/>
      <c r="AC173" s="221"/>
      <c r="AS173" s="32"/>
      <c r="AT173" s="32"/>
      <c r="AU173" s="32"/>
      <c r="AV173" s="32"/>
    </row>
    <row r="174" spans="28:48" x14ac:dyDescent="0.25">
      <c r="AB174" s="221"/>
      <c r="AC174" s="221"/>
      <c r="AS174" s="32"/>
      <c r="AT174" s="32"/>
      <c r="AU174" s="32"/>
      <c r="AV174" s="32"/>
    </row>
    <row r="175" spans="28:48" x14ac:dyDescent="0.25">
      <c r="AB175" s="221"/>
      <c r="AC175" s="221"/>
      <c r="AS175" s="32"/>
      <c r="AT175" s="32"/>
      <c r="AU175" s="32"/>
      <c r="AV175" s="32"/>
    </row>
    <row r="176" spans="28:48" x14ac:dyDescent="0.25">
      <c r="AB176" s="221"/>
      <c r="AC176" s="221"/>
      <c r="AS176" s="32"/>
      <c r="AT176" s="32"/>
      <c r="AU176" s="32"/>
      <c r="AV176" s="32"/>
    </row>
    <row r="177" spans="28:48" x14ac:dyDescent="0.25">
      <c r="AB177" s="221"/>
      <c r="AC177" s="221"/>
      <c r="AS177" s="32"/>
      <c r="AT177" s="32"/>
      <c r="AU177" s="32"/>
      <c r="AV177" s="32"/>
    </row>
    <row r="178" spans="28:48" x14ac:dyDescent="0.25">
      <c r="AB178" s="221"/>
      <c r="AC178" s="221"/>
      <c r="AS178" s="32"/>
      <c r="AT178" s="32"/>
      <c r="AU178" s="32"/>
      <c r="AV178" s="32"/>
    </row>
    <row r="179" spans="28:48" x14ac:dyDescent="0.25">
      <c r="AB179" s="221"/>
      <c r="AC179" s="221"/>
      <c r="AS179" s="32"/>
      <c r="AT179" s="32"/>
      <c r="AU179" s="32"/>
      <c r="AV179" s="32"/>
    </row>
    <row r="180" spans="28:48" x14ac:dyDescent="0.25">
      <c r="AB180" s="221"/>
      <c r="AC180" s="221"/>
      <c r="AS180" s="32"/>
      <c r="AT180" s="32"/>
      <c r="AU180" s="32"/>
      <c r="AV180" s="32"/>
    </row>
    <row r="181" spans="28:48" x14ac:dyDescent="0.25">
      <c r="AB181" s="221"/>
      <c r="AC181" s="221"/>
      <c r="AS181" s="32"/>
      <c r="AT181" s="32"/>
      <c r="AU181" s="32"/>
      <c r="AV181" s="32"/>
    </row>
    <row r="182" spans="28:48" x14ac:dyDescent="0.25">
      <c r="AB182" s="221"/>
      <c r="AC182" s="221"/>
      <c r="AS182" s="32"/>
      <c r="AT182" s="32"/>
      <c r="AU182" s="32"/>
      <c r="AV182" s="32"/>
    </row>
    <row r="183" spans="28:48" x14ac:dyDescent="0.25">
      <c r="AB183" s="221"/>
      <c r="AC183" s="221"/>
      <c r="AS183" s="32"/>
      <c r="AT183" s="32"/>
      <c r="AU183" s="32"/>
      <c r="AV183" s="32"/>
    </row>
    <row r="184" spans="28:48" x14ac:dyDescent="0.25">
      <c r="AB184" s="221"/>
      <c r="AC184" s="221"/>
      <c r="AS184" s="32"/>
      <c r="AT184" s="32"/>
      <c r="AU184" s="32"/>
      <c r="AV184" s="32"/>
    </row>
    <row r="185" spans="28:48" x14ac:dyDescent="0.25">
      <c r="AB185" s="221"/>
      <c r="AC185" s="221"/>
      <c r="AS185" s="32"/>
      <c r="AT185" s="32"/>
      <c r="AU185" s="32"/>
      <c r="AV185" s="32"/>
    </row>
    <row r="186" spans="28:48" x14ac:dyDescent="0.25">
      <c r="AB186" s="221"/>
      <c r="AC186" s="221"/>
      <c r="AS186" s="32"/>
      <c r="AT186" s="32"/>
      <c r="AU186" s="32"/>
      <c r="AV186" s="32"/>
    </row>
    <row r="187" spans="28:48" x14ac:dyDescent="0.25">
      <c r="AB187" s="221"/>
      <c r="AC187" s="221"/>
      <c r="AS187" s="32"/>
      <c r="AT187" s="32"/>
      <c r="AU187" s="32"/>
      <c r="AV187" s="32"/>
    </row>
    <row r="188" spans="28:48" x14ac:dyDescent="0.25">
      <c r="AB188" s="221"/>
      <c r="AC188" s="221"/>
      <c r="AS188" s="32"/>
      <c r="AT188" s="32"/>
      <c r="AU188" s="32"/>
      <c r="AV188" s="32"/>
    </row>
    <row r="189" spans="28:48" x14ac:dyDescent="0.25">
      <c r="AB189" s="221"/>
      <c r="AC189" s="221"/>
      <c r="AS189" s="32"/>
      <c r="AT189" s="32"/>
      <c r="AU189" s="32"/>
      <c r="AV189" s="32"/>
    </row>
    <row r="190" spans="28:48" x14ac:dyDescent="0.25">
      <c r="AB190" s="221"/>
      <c r="AC190" s="221"/>
      <c r="AS190" s="32"/>
      <c r="AT190" s="32"/>
      <c r="AU190" s="32"/>
      <c r="AV190" s="32"/>
    </row>
    <row r="191" spans="28:48" x14ac:dyDescent="0.25">
      <c r="AB191" s="221"/>
      <c r="AC191" s="221"/>
      <c r="AS191" s="32"/>
      <c r="AT191" s="32"/>
      <c r="AU191" s="32"/>
      <c r="AV191" s="32"/>
    </row>
    <row r="192" spans="28:48" x14ac:dyDescent="0.25">
      <c r="AB192" s="221"/>
      <c r="AC192" s="221"/>
      <c r="AS192" s="32"/>
      <c r="AT192" s="32"/>
      <c r="AU192" s="32"/>
      <c r="AV192" s="32"/>
    </row>
    <row r="193" spans="28:48" x14ac:dyDescent="0.25">
      <c r="AB193" s="221"/>
      <c r="AC193" s="221"/>
      <c r="AS193" s="32"/>
      <c r="AT193" s="32"/>
      <c r="AU193" s="32"/>
      <c r="AV193" s="32"/>
    </row>
    <row r="194" spans="28:48" x14ac:dyDescent="0.25">
      <c r="AB194" s="221"/>
      <c r="AC194" s="221"/>
      <c r="AS194" s="32"/>
      <c r="AT194" s="32"/>
      <c r="AU194" s="32"/>
      <c r="AV194" s="32"/>
    </row>
    <row r="195" spans="28:48" x14ac:dyDescent="0.25">
      <c r="AB195" s="221"/>
      <c r="AC195" s="221"/>
      <c r="AS195" s="32"/>
      <c r="AT195" s="32"/>
      <c r="AU195" s="32"/>
      <c r="AV195" s="32"/>
    </row>
    <row r="196" spans="28:48" x14ac:dyDescent="0.25">
      <c r="AB196" s="221"/>
      <c r="AC196" s="221"/>
      <c r="AS196" s="32"/>
      <c r="AT196" s="32"/>
      <c r="AU196" s="32"/>
      <c r="AV196" s="32"/>
    </row>
    <row r="197" spans="28:48" x14ac:dyDescent="0.25">
      <c r="AB197" s="221"/>
      <c r="AC197" s="221"/>
      <c r="AS197" s="32"/>
      <c r="AT197" s="32"/>
      <c r="AU197" s="32"/>
      <c r="AV197" s="32"/>
    </row>
    <row r="198" spans="28:48" x14ac:dyDescent="0.25">
      <c r="AB198" s="221"/>
      <c r="AC198" s="221"/>
      <c r="AS198" s="32"/>
      <c r="AT198" s="32"/>
      <c r="AU198" s="32"/>
      <c r="AV198" s="32"/>
    </row>
    <row r="199" spans="28:48" x14ac:dyDescent="0.25">
      <c r="AB199" s="221"/>
      <c r="AC199" s="221"/>
      <c r="AS199" s="32"/>
      <c r="AT199" s="32"/>
      <c r="AU199" s="32"/>
      <c r="AV199" s="32"/>
    </row>
    <row r="200" spans="28:48" x14ac:dyDescent="0.25">
      <c r="AB200" s="221"/>
      <c r="AC200" s="221"/>
    </row>
    <row r="201" spans="28:48" x14ac:dyDescent="0.25">
      <c r="AB201" s="221"/>
      <c r="AC201" s="221"/>
    </row>
    <row r="202" spans="28:48" x14ac:dyDescent="0.25">
      <c r="AB202" s="221"/>
      <c r="AC202" s="221"/>
    </row>
    <row r="203" spans="28:48" x14ac:dyDescent="0.25">
      <c r="AB203" s="221"/>
      <c r="AC203" s="221"/>
    </row>
    <row r="204" spans="28:48" x14ac:dyDescent="0.25">
      <c r="AB204" s="221"/>
      <c r="AC204" s="221"/>
    </row>
    <row r="205" spans="28:48" x14ac:dyDescent="0.25">
      <c r="AB205" s="221"/>
      <c r="AC205" s="221"/>
    </row>
    <row r="206" spans="28:48" x14ac:dyDescent="0.25">
      <c r="AB206" s="221"/>
      <c r="AC206" s="221"/>
    </row>
    <row r="207" spans="28:48" x14ac:dyDescent="0.25">
      <c r="AB207" s="221"/>
      <c r="AC207" s="221"/>
    </row>
    <row r="208" spans="28:48" x14ac:dyDescent="0.25">
      <c r="AB208" s="221"/>
      <c r="AC208" s="221"/>
    </row>
    <row r="209" spans="28:29" x14ac:dyDescent="0.25">
      <c r="AB209" s="221"/>
      <c r="AC209" s="221"/>
    </row>
    <row r="210" spans="28:29" x14ac:dyDescent="0.25">
      <c r="AB210" s="221"/>
      <c r="AC210" s="221"/>
    </row>
    <row r="211" spans="28:29" x14ac:dyDescent="0.25">
      <c r="AB211" s="221"/>
      <c r="AC211" s="221"/>
    </row>
    <row r="212" spans="28:29" x14ac:dyDescent="0.25">
      <c r="AB212" s="221"/>
      <c r="AC212" s="221"/>
    </row>
    <row r="213" spans="28:29" x14ac:dyDescent="0.25">
      <c r="AB213" s="221"/>
      <c r="AC213" s="221"/>
    </row>
    <row r="214" spans="28:29" x14ac:dyDescent="0.25">
      <c r="AB214" s="221"/>
      <c r="AC214" s="221"/>
    </row>
    <row r="215" spans="28:29" x14ac:dyDescent="0.25">
      <c r="AB215" s="221"/>
      <c r="AC215" s="221"/>
    </row>
    <row r="216" spans="28:29" x14ac:dyDescent="0.25">
      <c r="AB216" s="221"/>
      <c r="AC216" s="221"/>
    </row>
    <row r="217" spans="28:29" x14ac:dyDescent="0.25">
      <c r="AB217" s="221"/>
      <c r="AC217" s="221"/>
    </row>
    <row r="218" spans="28:29" x14ac:dyDescent="0.25">
      <c r="AB218" s="221"/>
      <c r="AC218" s="221"/>
    </row>
    <row r="219" spans="28:29" x14ac:dyDescent="0.25">
      <c r="AB219" s="221"/>
      <c r="AC219" s="221"/>
    </row>
    <row r="220" spans="28:29" x14ac:dyDescent="0.25">
      <c r="AB220" s="221"/>
      <c r="AC220" s="221"/>
    </row>
    <row r="221" spans="28:29" x14ac:dyDescent="0.25">
      <c r="AB221" s="221"/>
      <c r="AC221" s="221"/>
    </row>
    <row r="222" spans="28:29" x14ac:dyDescent="0.25">
      <c r="AB222" s="221"/>
      <c r="AC222" s="221"/>
    </row>
    <row r="223" spans="28:29" x14ac:dyDescent="0.25">
      <c r="AB223" s="221"/>
      <c r="AC223" s="221"/>
    </row>
    <row r="224" spans="28:29" x14ac:dyDescent="0.25">
      <c r="AB224" s="221"/>
      <c r="AC224" s="221"/>
    </row>
    <row r="225" spans="28:29" x14ac:dyDescent="0.25">
      <c r="AB225" s="221"/>
      <c r="AC225" s="221"/>
    </row>
    <row r="226" spans="28:29" x14ac:dyDescent="0.25">
      <c r="AB226" s="221"/>
      <c r="AC226" s="221"/>
    </row>
    <row r="227" spans="28:29" x14ac:dyDescent="0.25">
      <c r="AB227" s="221"/>
      <c r="AC227" s="221"/>
    </row>
    <row r="228" spans="28:29" x14ac:dyDescent="0.25">
      <c r="AB228" s="221"/>
      <c r="AC228" s="221"/>
    </row>
    <row r="229" spans="28:29" x14ac:dyDescent="0.25">
      <c r="AB229" s="221"/>
      <c r="AC229" s="221"/>
    </row>
    <row r="230" spans="28:29" x14ac:dyDescent="0.25">
      <c r="AB230" s="221"/>
      <c r="AC230" s="221"/>
    </row>
    <row r="231" spans="28:29" x14ac:dyDescent="0.25">
      <c r="AB231" s="221"/>
      <c r="AC231" s="221"/>
    </row>
    <row r="232" spans="28:29" x14ac:dyDescent="0.25">
      <c r="AB232" s="221"/>
      <c r="AC232" s="221"/>
    </row>
    <row r="233" spans="28:29" x14ac:dyDescent="0.25">
      <c r="AB233" s="221"/>
      <c r="AC233" s="221"/>
    </row>
    <row r="234" spans="28:29" x14ac:dyDescent="0.25">
      <c r="AB234" s="221"/>
      <c r="AC234" s="221"/>
    </row>
    <row r="235" spans="28:29" x14ac:dyDescent="0.25">
      <c r="AB235" s="221"/>
      <c r="AC235" s="221"/>
    </row>
    <row r="236" spans="28:29" x14ac:dyDescent="0.25">
      <c r="AB236" s="221"/>
      <c r="AC236" s="221"/>
    </row>
    <row r="237" spans="28:29" x14ac:dyDescent="0.25">
      <c r="AB237" s="221"/>
      <c r="AC237" s="221"/>
    </row>
    <row r="238" spans="28:29" x14ac:dyDescent="0.25">
      <c r="AB238" s="221"/>
      <c r="AC238" s="221"/>
    </row>
    <row r="239" spans="28:29" x14ac:dyDescent="0.25">
      <c r="AB239" s="221"/>
      <c r="AC239" s="221"/>
    </row>
    <row r="240" spans="28:29" x14ac:dyDescent="0.25">
      <c r="AB240" s="221"/>
      <c r="AC240" s="221"/>
    </row>
    <row r="241" spans="28:29" x14ac:dyDescent="0.25">
      <c r="AB241" s="221"/>
      <c r="AC241" s="221"/>
    </row>
    <row r="242" spans="28:29" x14ac:dyDescent="0.25">
      <c r="AB242" s="221"/>
      <c r="AC242" s="221"/>
    </row>
    <row r="243" spans="28:29" x14ac:dyDescent="0.25">
      <c r="AB243" s="221"/>
      <c r="AC243" s="221"/>
    </row>
    <row r="244" spans="28:29" x14ac:dyDescent="0.25">
      <c r="AB244" s="221"/>
      <c r="AC244" s="221"/>
    </row>
    <row r="245" spans="28:29" x14ac:dyDescent="0.25">
      <c r="AB245" s="221"/>
      <c r="AC245" s="221"/>
    </row>
    <row r="246" spans="28:29" x14ac:dyDescent="0.25">
      <c r="AB246" s="221"/>
      <c r="AC246" s="221"/>
    </row>
    <row r="247" spans="28:29" x14ac:dyDescent="0.25">
      <c r="AB247" s="221"/>
      <c r="AC247" s="221"/>
    </row>
    <row r="248" spans="28:29" x14ac:dyDescent="0.25">
      <c r="AB248" s="221"/>
      <c r="AC248" s="221"/>
    </row>
    <row r="249" spans="28:29" x14ac:dyDescent="0.25">
      <c r="AB249" s="221"/>
      <c r="AC249" s="221"/>
    </row>
    <row r="250" spans="28:29" x14ac:dyDescent="0.25">
      <c r="AB250" s="221"/>
      <c r="AC250" s="221"/>
    </row>
    <row r="251" spans="28:29" x14ac:dyDescent="0.25">
      <c r="AB251" s="221"/>
      <c r="AC251" s="221"/>
    </row>
    <row r="252" spans="28:29" x14ac:dyDescent="0.25">
      <c r="AB252" s="221"/>
      <c r="AC252" s="221"/>
    </row>
    <row r="253" spans="28:29" x14ac:dyDescent="0.25">
      <c r="AB253" s="221"/>
      <c r="AC253" s="221"/>
    </row>
    <row r="254" spans="28:29" x14ac:dyDescent="0.25">
      <c r="AB254" s="221"/>
      <c r="AC254" s="221"/>
    </row>
    <row r="255" spans="28:29" x14ac:dyDescent="0.25">
      <c r="AB255" s="221"/>
      <c r="AC255" s="221"/>
    </row>
    <row r="256" spans="28:29" x14ac:dyDescent="0.25">
      <c r="AB256" s="221"/>
      <c r="AC256" s="221"/>
    </row>
    <row r="257" spans="28:29" x14ac:dyDescent="0.25">
      <c r="AB257" s="221"/>
      <c r="AC257" s="221"/>
    </row>
    <row r="258" spans="28:29" x14ac:dyDescent="0.25">
      <c r="AB258" s="221"/>
      <c r="AC258" s="221"/>
    </row>
    <row r="259" spans="28:29" x14ac:dyDescent="0.25">
      <c r="AB259" s="221"/>
      <c r="AC259" s="221"/>
    </row>
    <row r="260" spans="28:29" x14ac:dyDescent="0.25">
      <c r="AB260" s="221"/>
      <c r="AC260" s="221"/>
    </row>
    <row r="261" spans="28:29" x14ac:dyDescent="0.25">
      <c r="AB261" s="221"/>
      <c r="AC261" s="221"/>
    </row>
    <row r="262" spans="28:29" x14ac:dyDescent="0.25">
      <c r="AB262" s="221"/>
      <c r="AC262" s="221"/>
    </row>
    <row r="263" spans="28:29" x14ac:dyDescent="0.25">
      <c r="AB263" s="221"/>
      <c r="AC263" s="221"/>
    </row>
    <row r="264" spans="28:29" x14ac:dyDescent="0.25">
      <c r="AB264" s="221"/>
      <c r="AC264" s="221"/>
    </row>
    <row r="265" spans="28:29" x14ac:dyDescent="0.25">
      <c r="AB265" s="221"/>
      <c r="AC265" s="221"/>
    </row>
    <row r="266" spans="28:29" x14ac:dyDescent="0.25">
      <c r="AB266" s="221"/>
      <c r="AC266" s="221"/>
    </row>
    <row r="267" spans="28:29" x14ac:dyDescent="0.25">
      <c r="AB267" s="221"/>
      <c r="AC267" s="221"/>
    </row>
    <row r="268" spans="28:29" x14ac:dyDescent="0.25">
      <c r="AB268" s="221"/>
      <c r="AC268" s="221"/>
    </row>
    <row r="269" spans="28:29" x14ac:dyDescent="0.25">
      <c r="AB269" s="221"/>
      <c r="AC269" s="221"/>
    </row>
    <row r="270" spans="28:29" x14ac:dyDescent="0.25">
      <c r="AB270" s="221"/>
      <c r="AC270" s="221"/>
    </row>
    <row r="271" spans="28:29" x14ac:dyDescent="0.25">
      <c r="AB271" s="221"/>
      <c r="AC271" s="221"/>
    </row>
    <row r="272" spans="28:29" x14ac:dyDescent="0.25">
      <c r="AB272" s="221"/>
      <c r="AC272" s="221"/>
    </row>
    <row r="273" spans="28:29" x14ac:dyDescent="0.25">
      <c r="AB273" s="221"/>
      <c r="AC273" s="221"/>
    </row>
    <row r="274" spans="28:29" x14ac:dyDescent="0.25">
      <c r="AB274" s="221"/>
      <c r="AC274" s="221"/>
    </row>
    <row r="275" spans="28:29" x14ac:dyDescent="0.25">
      <c r="AB275" s="221"/>
      <c r="AC275" s="221"/>
    </row>
    <row r="276" spans="28:29" x14ac:dyDescent="0.25">
      <c r="AB276" s="221"/>
      <c r="AC276" s="221"/>
    </row>
    <row r="277" spans="28:29" x14ac:dyDescent="0.25">
      <c r="AB277" s="221"/>
      <c r="AC277" s="221"/>
    </row>
    <row r="278" spans="28:29" x14ac:dyDescent="0.25">
      <c r="AB278" s="221"/>
      <c r="AC278" s="221"/>
    </row>
    <row r="279" spans="28:29" x14ac:dyDescent="0.25">
      <c r="AB279" s="221"/>
      <c r="AC279" s="221"/>
    </row>
    <row r="280" spans="28:29" x14ac:dyDescent="0.25">
      <c r="AB280" s="221"/>
      <c r="AC280" s="221"/>
    </row>
    <row r="281" spans="28:29" x14ac:dyDescent="0.25">
      <c r="AB281" s="221"/>
      <c r="AC281" s="221"/>
    </row>
    <row r="282" spans="28:29" x14ac:dyDescent="0.25">
      <c r="AB282" s="221"/>
      <c r="AC282" s="221"/>
    </row>
    <row r="283" spans="28:29" x14ac:dyDescent="0.25">
      <c r="AB283" s="221"/>
      <c r="AC283" s="221"/>
    </row>
    <row r="284" spans="28:29" x14ac:dyDescent="0.25">
      <c r="AB284" s="221"/>
      <c r="AC284" s="221"/>
    </row>
    <row r="285" spans="28:29" x14ac:dyDescent="0.25">
      <c r="AB285" s="221"/>
      <c r="AC285" s="221"/>
    </row>
    <row r="286" spans="28:29" x14ac:dyDescent="0.25">
      <c r="AB286" s="221"/>
      <c r="AC286" s="221"/>
    </row>
    <row r="287" spans="28:29" x14ac:dyDescent="0.25">
      <c r="AB287" s="221"/>
      <c r="AC287" s="221"/>
    </row>
    <row r="288" spans="28:29" x14ac:dyDescent="0.25">
      <c r="AB288" s="221"/>
      <c r="AC288" s="221"/>
    </row>
    <row r="289" spans="28:29" x14ac:dyDescent="0.25">
      <c r="AB289" s="221"/>
      <c r="AC289" s="221"/>
    </row>
    <row r="290" spans="28:29" x14ac:dyDescent="0.25">
      <c r="AB290" s="221"/>
      <c r="AC290" s="221"/>
    </row>
    <row r="291" spans="28:29" x14ac:dyDescent="0.25">
      <c r="AB291" s="221"/>
      <c r="AC291" s="221"/>
    </row>
    <row r="292" spans="28:29" x14ac:dyDescent="0.25">
      <c r="AB292" s="221"/>
      <c r="AC292" s="221"/>
    </row>
    <row r="293" spans="28:29" x14ac:dyDescent="0.25">
      <c r="AB293" s="221"/>
      <c r="AC293" s="221"/>
    </row>
    <row r="294" spans="28:29" x14ac:dyDescent="0.25">
      <c r="AB294" s="221"/>
      <c r="AC294" s="221"/>
    </row>
    <row r="295" spans="28:29" x14ac:dyDescent="0.25">
      <c r="AB295" s="221"/>
      <c r="AC295" s="221"/>
    </row>
    <row r="296" spans="28:29" x14ac:dyDescent="0.25">
      <c r="AB296" s="221"/>
      <c r="AC296" s="221"/>
    </row>
    <row r="297" spans="28:29" x14ac:dyDescent="0.25">
      <c r="AB297" s="221"/>
      <c r="AC297" s="221"/>
    </row>
    <row r="298" spans="28:29" x14ac:dyDescent="0.25">
      <c r="AB298" s="221"/>
      <c r="AC298" s="221"/>
    </row>
    <row r="299" spans="28:29" x14ac:dyDescent="0.25">
      <c r="AB299" s="221"/>
      <c r="AC299" s="221"/>
    </row>
    <row r="300" spans="28:29" x14ac:dyDescent="0.25">
      <c r="AB300" s="221"/>
      <c r="AC300" s="221"/>
    </row>
  </sheetData>
  <sheetProtection algorithmName="SHA-512" hashValue="3Qxw5dPnnV07o8vVGb6COqN5B0/Y/ZLFA2o4qGlrJVjIQUzdLY6U/idr9/f32tMxpH1m9Lu5Zdb/61bLWOEwNA==" saltValue="TR4N+gbUFnNCP/bN4wdNag==" spinCount="100000" sheet="1" objects="1" scenarios="1"/>
  <mergeCells count="80">
    <mergeCell ref="I73:I74"/>
    <mergeCell ref="I75:I76"/>
    <mergeCell ref="J3:M3"/>
    <mergeCell ref="N3:W3"/>
    <mergeCell ref="X3:AA3"/>
    <mergeCell ref="I19:I20"/>
    <mergeCell ref="AB3:AQ3"/>
    <mergeCell ref="D4:H4"/>
    <mergeCell ref="D7:H7"/>
    <mergeCell ref="D8:H9"/>
    <mergeCell ref="E10:H10"/>
    <mergeCell ref="D5:H5"/>
    <mergeCell ref="D6:H6"/>
    <mergeCell ref="E11:H11"/>
    <mergeCell ref="F26:H26"/>
    <mergeCell ref="E12:H12"/>
    <mergeCell ref="E13:H13"/>
    <mergeCell ref="E14:H14"/>
    <mergeCell ref="E15:H15"/>
    <mergeCell ref="E16:H16"/>
    <mergeCell ref="E17:H17"/>
    <mergeCell ref="D19:H19"/>
    <mergeCell ref="E20:H20"/>
    <mergeCell ref="F21:H21"/>
    <mergeCell ref="F23:H23"/>
    <mergeCell ref="F24:H24"/>
    <mergeCell ref="F25:H25"/>
    <mergeCell ref="F22:H22"/>
    <mergeCell ref="F38:H38"/>
    <mergeCell ref="F27:H27"/>
    <mergeCell ref="F29:H29"/>
    <mergeCell ref="F30:H30"/>
    <mergeCell ref="F31:H31"/>
    <mergeCell ref="F32:H32"/>
    <mergeCell ref="F34:H34"/>
    <mergeCell ref="F35:H35"/>
    <mergeCell ref="F36:H36"/>
    <mergeCell ref="F37:H37"/>
    <mergeCell ref="F33:H33"/>
    <mergeCell ref="F28:H28"/>
    <mergeCell ref="F55:H55"/>
    <mergeCell ref="F39:H39"/>
    <mergeCell ref="F40:H40"/>
    <mergeCell ref="F41:H41"/>
    <mergeCell ref="F44:H44"/>
    <mergeCell ref="F45:H45"/>
    <mergeCell ref="F46:H46"/>
    <mergeCell ref="F47:H47"/>
    <mergeCell ref="F49:H49"/>
    <mergeCell ref="F51:H51"/>
    <mergeCell ref="F52:H52"/>
    <mergeCell ref="F53:H53"/>
    <mergeCell ref="F54:H54"/>
    <mergeCell ref="F48:H48"/>
    <mergeCell ref="F43:H43"/>
    <mergeCell ref="F42:H42"/>
    <mergeCell ref="F58:H58"/>
    <mergeCell ref="D60:H60"/>
    <mergeCell ref="F61:H61"/>
    <mergeCell ref="I61:I65"/>
    <mergeCell ref="F62:H62"/>
    <mergeCell ref="F63:H63"/>
    <mergeCell ref="F64:H64"/>
    <mergeCell ref="F65:H65"/>
    <mergeCell ref="AS3:AV3"/>
    <mergeCell ref="E76:H76"/>
    <mergeCell ref="E77:H77"/>
    <mergeCell ref="E18:H18"/>
    <mergeCell ref="E71:H71"/>
    <mergeCell ref="E72:H72"/>
    <mergeCell ref="F50:H50"/>
    <mergeCell ref="F59:H59"/>
    <mergeCell ref="D66:H66"/>
    <mergeCell ref="E67:H67"/>
    <mergeCell ref="E69:H69"/>
    <mergeCell ref="E70:H70"/>
    <mergeCell ref="E73:H73"/>
    <mergeCell ref="E75:H75"/>
    <mergeCell ref="F56:H56"/>
    <mergeCell ref="F57:H57"/>
  </mergeCells>
  <dataValidations count="8">
    <dataValidation type="list" allowBlank="1" showInputMessage="1" showErrorMessage="1" sqref="AN75 P73 AB73 AD73 AG73 AI73 AL73 AN73 P75 AB75 AD75 AG75 AI75 AL75 R73 R75 T73 T75" xr:uid="{00000000-0002-0000-0300-000000000000}">
      <formula1>ECO_2023_C</formula1>
    </dataValidation>
    <dataValidation type="list" allowBlank="1" showInputMessage="1" showErrorMessage="1" sqref="P57:P59 P61:P65 AB57:AB59 AD57:AD59 AB61:AB65 AD61:AD65 AG57:AG59 AI57:AI59 AG61:AG65 AI61:AI65 AL57:AL59 AN61:AN65 AL61:AL65 AN50:AN53 AN57:AN59 AN44:AN47 AB44:AB47 AD44:AD47 AG44:AG47 P44:P47 AI24 AG24 AD24 AB24 AN24 P50:P53 AL27 AI27 AG27 AD27 AB27 AL24 P24 AD50:AD53 AI44:AI47 X50:AB50 AG50:AG53 AI50:AI53 AL50:AL53 R44:R47 AN31:AN32 P27 AL31:AL32 AI31:AI32 AG31:AG32 AD31:AD32 AN27 P31:P32 AB31:AB32 AB51:AB53 R57:R59 R61:R65 T44:T47 R24 R27 R50:R53 R31:R32 T57:T59 T61:T65 T31:T32 T24 T27 T50:T53 T37:T42 R37:R42 AI37:AI42 P37:P42 AG37:AG42 AD37:AD42 AB37:AB42 AN37:AN42 AL37:AL42 AL44:AL47" xr:uid="{00000000-0002-0000-0300-000001000000}">
      <formula1>ECO_2023_E</formula1>
    </dataValidation>
    <dataValidation type="list" allowBlank="1" showInputMessage="1" showErrorMessage="1" sqref="AB30 P30 AB21 AD21 AG21 AL21 P21 AD30 AG30 AI30 AL30 AN21 AI21 AN30 R30 R21 T30 T21" xr:uid="{00000000-0002-0000-0300-000002000000}">
      <formula1>ECO_2023_D</formula1>
    </dataValidation>
    <dataValidation type="list" allowBlank="1" showInputMessage="1" showErrorMessage="1" sqref="P15 AB15 AD15 AG15 AI15 AL15 AN15 R15 T15" xr:uid="{00000000-0002-0000-0300-000003000000}">
      <formula1>ECO_2023_A</formula1>
    </dataValidation>
    <dataValidation type="list" allowBlank="1" showInputMessage="1" showErrorMessage="1" sqref="P13 AB13 AD13 AG13 AI13 AL13 AN13 R13 T13" xr:uid="{00000000-0002-0000-0300-000004000000}">
      <formula1>ECO_2023_B</formula1>
    </dataValidation>
    <dataValidation type="list" allowBlank="1" showInputMessage="1" showErrorMessage="1" sqref="AG77 P77 AN77 AB77 AL77 AI77 AD77 R77 T77" xr:uid="{00000000-0002-0000-0300-000005000000}">
      <formula1>ECO_A</formula1>
    </dataValidation>
    <dataValidation allowBlank="1" showInputMessage="1" showErrorMessage="1" sqref="P16:P19 AD12 AG12 AG74 P74 AB16:AB19 P76 AD74 P7:P9 AG76 AD7:AD9 AG16:AG19 P12 AG14 AG8:AG9 AB72 P14 AB14 AD76 AB7:AB9 AB74 AD16:AD19 AB12 AB76 AD72 P72 AD14 R68 AD68 AG68 T70 P70 AB70 AD70 AG70 AG72 R16:R19 R72 R14 R7:R9 R74 R12 R76 T68 R70 T16:T19 T72 T14 T7:T9 T74 T12 T76 AB68 AG66 AD66 AB66 T66 R66 P66 P68" xr:uid="{00000000-0002-0000-0300-000006000000}"/>
    <dataValidation type="decimal" operator="greaterThanOrEqual" allowBlank="1" showInputMessage="1" showErrorMessage="1" sqref="P69 AD69 AG69 AI69 AL69 AN69 P71 AB71 AD71 AG71 AI71 AL71 AN71 AB69 R71 R69 T71 T69 P67 R67 T67 AB67 AD67 AG67 AI67 AL67 AN67" xr:uid="{213F9C86-4FC4-4CCB-846C-E5B6334431ED}">
      <formula1>0</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4127" r:id="rId4">
          <objectPr locked="0" defaultSize="0" autoPict="0" r:id="rId5">
            <anchor moveWithCells="1">
              <from>
                <xdr:col>8</xdr:col>
                <xdr:colOff>1409700</xdr:colOff>
                <xdr:row>3</xdr:row>
                <xdr:rowOff>736600</xdr:rowOff>
              </from>
              <to>
                <xdr:col>8</xdr:col>
                <xdr:colOff>2241550</xdr:colOff>
                <xdr:row>3</xdr:row>
                <xdr:rowOff>1365250</xdr:rowOff>
              </to>
            </anchor>
          </objectPr>
        </oleObject>
      </mc:Choice>
      <mc:Fallback>
        <oleObject progId="Document" dvAspect="DVASPECT_ICON" shapeId="4127"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W300"/>
  <sheetViews>
    <sheetView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RowHeight="12.5" x14ac:dyDescent="0.25"/>
  <cols>
    <col min="1" max="1" width="10" style="91" hidden="1" customWidth="1"/>
    <col min="2" max="2" width="6.1796875" style="91" hidden="1" customWidth="1"/>
    <col min="3" max="3" width="12" style="91" hidden="1" customWidth="1"/>
    <col min="4" max="4" width="6.1796875" style="12" customWidth="1"/>
    <col min="5" max="7" width="3.7265625" style="12" customWidth="1"/>
    <col min="8" max="8" width="62.26953125" style="12" customWidth="1"/>
    <col min="9" max="9" width="64.26953125" style="9" customWidth="1"/>
    <col min="10" max="10" width="17.26953125" style="9" hidden="1" customWidth="1"/>
    <col min="11" max="12" width="25.7265625" style="9" hidden="1" customWidth="1"/>
    <col min="13" max="13" width="9.453125" style="9" hidden="1" customWidth="1"/>
    <col min="14" max="14" width="26.7265625" style="9" hidden="1" customWidth="1"/>
    <col min="15" max="15" width="42.7265625" style="9" hidden="1" customWidth="1"/>
    <col min="16" max="16" width="72.7265625" style="9" hidden="1" customWidth="1"/>
    <col min="17" max="17" width="40.7265625" style="9" hidden="1" customWidth="1"/>
    <col min="18" max="18" width="11.1796875" style="12" hidden="1" customWidth="1"/>
    <col min="19" max="19" width="14.26953125" style="9" hidden="1" customWidth="1"/>
    <col min="20" max="20" width="11.1796875" style="12" hidden="1" customWidth="1"/>
    <col min="21" max="21" width="14.26953125" style="9" hidden="1" customWidth="1"/>
    <col min="22" max="22" width="72.7265625" style="9" hidden="1" customWidth="1"/>
    <col min="23" max="23" width="40.7265625" style="9" hidden="1" customWidth="1"/>
    <col min="24" max="27" width="16.7265625" style="9" hidden="1" customWidth="1"/>
    <col min="28" max="28" width="72.6328125" style="12" customWidth="1"/>
    <col min="29" max="29" width="40.6328125" style="12" customWidth="1"/>
    <col min="30" max="30" width="9.26953125" style="12" hidden="1" customWidth="1"/>
    <col min="31" max="31" width="11" style="12" hidden="1" customWidth="1"/>
    <col min="32" max="32" width="9.54296875" style="12" hidden="1" customWidth="1"/>
    <col min="33" max="33" width="10.7265625" style="12" hidden="1" customWidth="1"/>
    <col min="34" max="34" width="14.54296875" style="12" hidden="1" customWidth="1"/>
    <col min="35" max="35" width="9.26953125" style="12" hidden="1" customWidth="1"/>
    <col min="36" max="36" width="11" style="12" hidden="1" customWidth="1"/>
    <col min="37" max="37" width="7.7265625" style="12" hidden="1" customWidth="1"/>
    <col min="38" max="38" width="72.7265625" style="12" hidden="1" customWidth="1"/>
    <col min="39" max="39" width="40.7265625" style="12" hidden="1" customWidth="1"/>
    <col min="40" max="40" width="9.1796875" style="12" hidden="1" customWidth="1"/>
    <col min="41" max="41" width="8.54296875" style="12" hidden="1" customWidth="1"/>
    <col min="42" max="42" width="9.1796875" style="12" hidden="1" customWidth="1"/>
    <col min="43" max="43" width="15.81640625" style="12" hidden="1" customWidth="1"/>
    <col min="44" max="44" width="9.1796875" style="12" hidden="1" customWidth="1"/>
    <col min="45" max="48" width="9.1796875" style="36" hidden="1" customWidth="1"/>
    <col min="49" max="242" width="9.1796875" style="12"/>
    <col min="243" max="245" width="9.1796875" style="12" customWidth="1"/>
    <col min="246" max="248" width="4.54296875" style="12" customWidth="1"/>
    <col min="249" max="249" width="9.1796875" style="12" customWidth="1"/>
    <col min="250" max="253" width="3.7265625" style="12" customWidth="1"/>
    <col min="254" max="254" width="60.54296875" style="12" customWidth="1"/>
    <col min="255" max="257" width="7.7265625" style="12" customWidth="1"/>
    <col min="258" max="258" width="29.7265625" style="12" customWidth="1"/>
    <col min="259" max="259" width="8.7265625" style="12" customWidth="1"/>
    <col min="260" max="260" width="31.7265625" style="12" customWidth="1"/>
    <col min="261" max="263" width="9.1796875" style="12"/>
    <col min="264" max="264" width="9.1796875" style="12" customWidth="1"/>
    <col min="265" max="498" width="9.1796875" style="12"/>
    <col min="499" max="501" width="9.1796875" style="12" customWidth="1"/>
    <col min="502" max="504" width="4.54296875" style="12" customWidth="1"/>
    <col min="505" max="505" width="9.1796875" style="12" customWidth="1"/>
    <col min="506" max="509" width="3.7265625" style="12" customWidth="1"/>
    <col min="510" max="510" width="60.54296875" style="12" customWidth="1"/>
    <col min="511" max="513" width="7.7265625" style="12" customWidth="1"/>
    <col min="514" max="514" width="29.7265625" style="12" customWidth="1"/>
    <col min="515" max="515" width="8.7265625" style="12" customWidth="1"/>
    <col min="516" max="516" width="31.7265625" style="12" customWidth="1"/>
    <col min="517" max="519" width="9.1796875" style="12"/>
    <col min="520" max="520" width="9.1796875" style="12" customWidth="1"/>
    <col min="521" max="754" width="9.1796875" style="12"/>
    <col min="755" max="757" width="9.1796875" style="12" customWidth="1"/>
    <col min="758" max="760" width="4.54296875" style="12" customWidth="1"/>
    <col min="761" max="761" width="9.1796875" style="12" customWidth="1"/>
    <col min="762" max="765" width="3.7265625" style="12" customWidth="1"/>
    <col min="766" max="766" width="60.54296875" style="12" customWidth="1"/>
    <col min="767" max="769" width="7.7265625" style="12" customWidth="1"/>
    <col min="770" max="770" width="29.7265625" style="12" customWidth="1"/>
    <col min="771" max="771" width="8.7265625" style="12" customWidth="1"/>
    <col min="772" max="772" width="31.7265625" style="12" customWidth="1"/>
    <col min="773" max="775" width="9.1796875" style="12"/>
    <col min="776" max="776" width="9.1796875" style="12" customWidth="1"/>
    <col min="777" max="1010" width="9.1796875" style="12"/>
    <col min="1011" max="1013" width="9.1796875" style="12" customWidth="1"/>
    <col min="1014" max="1016" width="4.54296875" style="12" customWidth="1"/>
    <col min="1017" max="1017" width="9.1796875" style="12" customWidth="1"/>
    <col min="1018" max="1021" width="3.7265625" style="12" customWidth="1"/>
    <col min="1022" max="1022" width="60.54296875" style="12" customWidth="1"/>
    <col min="1023" max="1025" width="7.7265625" style="12" customWidth="1"/>
    <col min="1026" max="1026" width="29.7265625" style="12" customWidth="1"/>
    <col min="1027" max="1027" width="8.7265625" style="12" customWidth="1"/>
    <col min="1028" max="1028" width="31.7265625" style="12" customWidth="1"/>
    <col min="1029" max="1031" width="9.1796875" style="12"/>
    <col min="1032" max="1032" width="9.1796875" style="12" customWidth="1"/>
    <col min="1033" max="1266" width="9.1796875" style="12"/>
    <col min="1267" max="1269" width="9.1796875" style="12" customWidth="1"/>
    <col min="1270" max="1272" width="4.54296875" style="12" customWidth="1"/>
    <col min="1273" max="1273" width="9.1796875" style="12" customWidth="1"/>
    <col min="1274" max="1277" width="3.7265625" style="12" customWidth="1"/>
    <col min="1278" max="1278" width="60.54296875" style="12" customWidth="1"/>
    <col min="1279" max="1281" width="7.7265625" style="12" customWidth="1"/>
    <col min="1282" max="1282" width="29.7265625" style="12" customWidth="1"/>
    <col min="1283" max="1283" width="8.7265625" style="12" customWidth="1"/>
    <col min="1284" max="1284" width="31.7265625" style="12" customWidth="1"/>
    <col min="1285" max="1287" width="9.1796875" style="12"/>
    <col min="1288" max="1288" width="9.1796875" style="12" customWidth="1"/>
    <col min="1289" max="1522" width="9.1796875" style="12"/>
    <col min="1523" max="1525" width="9.1796875" style="12" customWidth="1"/>
    <col min="1526" max="1528" width="4.54296875" style="12" customWidth="1"/>
    <col min="1529" max="1529" width="9.1796875" style="12" customWidth="1"/>
    <col min="1530" max="1533" width="3.7265625" style="12" customWidth="1"/>
    <col min="1534" max="1534" width="60.54296875" style="12" customWidth="1"/>
    <col min="1535" max="1537" width="7.7265625" style="12" customWidth="1"/>
    <col min="1538" max="1538" width="29.7265625" style="12" customWidth="1"/>
    <col min="1539" max="1539" width="8.7265625" style="12" customWidth="1"/>
    <col min="1540" max="1540" width="31.7265625" style="12" customWidth="1"/>
    <col min="1541" max="1543" width="9.1796875" style="12"/>
    <col min="1544" max="1544" width="9.1796875" style="12" customWidth="1"/>
    <col min="1545" max="1778" width="9.1796875" style="12"/>
    <col min="1779" max="1781" width="9.1796875" style="12" customWidth="1"/>
    <col min="1782" max="1784" width="4.54296875" style="12" customWidth="1"/>
    <col min="1785" max="1785" width="9.1796875" style="12" customWidth="1"/>
    <col min="1786" max="1789" width="3.7265625" style="12" customWidth="1"/>
    <col min="1790" max="1790" width="60.54296875" style="12" customWidth="1"/>
    <col min="1791" max="1793" width="7.7265625" style="12" customWidth="1"/>
    <col min="1794" max="1794" width="29.7265625" style="12" customWidth="1"/>
    <col min="1795" max="1795" width="8.7265625" style="12" customWidth="1"/>
    <col min="1796" max="1796" width="31.7265625" style="12" customWidth="1"/>
    <col min="1797" max="1799" width="9.1796875" style="12"/>
    <col min="1800" max="1800" width="9.1796875" style="12" customWidth="1"/>
    <col min="1801" max="2034" width="9.1796875" style="12"/>
    <col min="2035" max="2037" width="9.1796875" style="12" customWidth="1"/>
    <col min="2038" max="2040" width="4.54296875" style="12" customWidth="1"/>
    <col min="2041" max="2041" width="9.1796875" style="12" customWidth="1"/>
    <col min="2042" max="2045" width="3.7265625" style="12" customWidth="1"/>
    <col min="2046" max="2046" width="60.54296875" style="12" customWidth="1"/>
    <col min="2047" max="2049" width="7.7265625" style="12" customWidth="1"/>
    <col min="2050" max="2050" width="29.7265625" style="12" customWidth="1"/>
    <col min="2051" max="2051" width="8.7265625" style="12" customWidth="1"/>
    <col min="2052" max="2052" width="31.7265625" style="12" customWidth="1"/>
    <col min="2053" max="2055" width="9.1796875" style="12"/>
    <col min="2056" max="2056" width="9.1796875" style="12" customWidth="1"/>
    <col min="2057" max="2290" width="9.1796875" style="12"/>
    <col min="2291" max="2293" width="9.1796875" style="12" customWidth="1"/>
    <col min="2294" max="2296" width="4.54296875" style="12" customWidth="1"/>
    <col min="2297" max="2297" width="9.1796875" style="12" customWidth="1"/>
    <col min="2298" max="2301" width="3.7265625" style="12" customWidth="1"/>
    <col min="2302" max="2302" width="60.54296875" style="12" customWidth="1"/>
    <col min="2303" max="2305" width="7.7265625" style="12" customWidth="1"/>
    <col min="2306" max="2306" width="29.7265625" style="12" customWidth="1"/>
    <col min="2307" max="2307" width="8.7265625" style="12" customWidth="1"/>
    <col min="2308" max="2308" width="31.7265625" style="12" customWidth="1"/>
    <col min="2309" max="2311" width="9.1796875" style="12"/>
    <col min="2312" max="2312" width="9.1796875" style="12" customWidth="1"/>
    <col min="2313" max="2546" width="9.1796875" style="12"/>
    <col min="2547" max="2549" width="9.1796875" style="12" customWidth="1"/>
    <col min="2550" max="2552" width="4.54296875" style="12" customWidth="1"/>
    <col min="2553" max="2553" width="9.1796875" style="12" customWidth="1"/>
    <col min="2554" max="2557" width="3.7265625" style="12" customWidth="1"/>
    <col min="2558" max="2558" width="60.54296875" style="12" customWidth="1"/>
    <col min="2559" max="2561" width="7.7265625" style="12" customWidth="1"/>
    <col min="2562" max="2562" width="29.7265625" style="12" customWidth="1"/>
    <col min="2563" max="2563" width="8.7265625" style="12" customWidth="1"/>
    <col min="2564" max="2564" width="31.7265625" style="12" customWidth="1"/>
    <col min="2565" max="2567" width="9.1796875" style="12"/>
    <col min="2568" max="2568" width="9.1796875" style="12" customWidth="1"/>
    <col min="2569" max="2802" width="9.1796875" style="12"/>
    <col min="2803" max="2805" width="9.1796875" style="12" customWidth="1"/>
    <col min="2806" max="2808" width="4.54296875" style="12" customWidth="1"/>
    <col min="2809" max="2809" width="9.1796875" style="12" customWidth="1"/>
    <col min="2810" max="2813" width="3.7265625" style="12" customWidth="1"/>
    <col min="2814" max="2814" width="60.54296875" style="12" customWidth="1"/>
    <col min="2815" max="2817" width="7.7265625" style="12" customWidth="1"/>
    <col min="2818" max="2818" width="29.7265625" style="12" customWidth="1"/>
    <col min="2819" max="2819" width="8.7265625" style="12" customWidth="1"/>
    <col min="2820" max="2820" width="31.7265625" style="12" customWidth="1"/>
    <col min="2821" max="2823" width="9.1796875" style="12"/>
    <col min="2824" max="2824" width="9.1796875" style="12" customWidth="1"/>
    <col min="2825" max="3058" width="9.1796875" style="12"/>
    <col min="3059" max="3061" width="9.1796875" style="12" customWidth="1"/>
    <col min="3062" max="3064" width="4.54296875" style="12" customWidth="1"/>
    <col min="3065" max="3065" width="9.1796875" style="12" customWidth="1"/>
    <col min="3066" max="3069" width="3.7265625" style="12" customWidth="1"/>
    <col min="3070" max="3070" width="60.54296875" style="12" customWidth="1"/>
    <col min="3071" max="3073" width="7.7265625" style="12" customWidth="1"/>
    <col min="3074" max="3074" width="29.7265625" style="12" customWidth="1"/>
    <col min="3075" max="3075" width="8.7265625" style="12" customWidth="1"/>
    <col min="3076" max="3076" width="31.7265625" style="12" customWidth="1"/>
    <col min="3077" max="3079" width="9.1796875" style="12"/>
    <col min="3080" max="3080" width="9.1796875" style="12" customWidth="1"/>
    <col min="3081" max="3314" width="9.1796875" style="12"/>
    <col min="3315" max="3317" width="9.1796875" style="12" customWidth="1"/>
    <col min="3318" max="3320" width="4.54296875" style="12" customWidth="1"/>
    <col min="3321" max="3321" width="9.1796875" style="12" customWidth="1"/>
    <col min="3322" max="3325" width="3.7265625" style="12" customWidth="1"/>
    <col min="3326" max="3326" width="60.54296875" style="12" customWidth="1"/>
    <col min="3327" max="3329" width="7.7265625" style="12" customWidth="1"/>
    <col min="3330" max="3330" width="29.7265625" style="12" customWidth="1"/>
    <col min="3331" max="3331" width="8.7265625" style="12" customWidth="1"/>
    <col min="3332" max="3332" width="31.7265625" style="12" customWidth="1"/>
    <col min="3333" max="3335" width="9.1796875" style="12"/>
    <col min="3336" max="3336" width="9.1796875" style="12" customWidth="1"/>
    <col min="3337" max="3570" width="9.1796875" style="12"/>
    <col min="3571" max="3573" width="9.1796875" style="12" customWidth="1"/>
    <col min="3574" max="3576" width="4.54296875" style="12" customWidth="1"/>
    <col min="3577" max="3577" width="9.1796875" style="12" customWidth="1"/>
    <col min="3578" max="3581" width="3.7265625" style="12" customWidth="1"/>
    <col min="3582" max="3582" width="60.54296875" style="12" customWidth="1"/>
    <col min="3583" max="3585" width="7.7265625" style="12" customWidth="1"/>
    <col min="3586" max="3586" width="29.7265625" style="12" customWidth="1"/>
    <col min="3587" max="3587" width="8.7265625" style="12" customWidth="1"/>
    <col min="3588" max="3588" width="31.7265625" style="12" customWidth="1"/>
    <col min="3589" max="3591" width="9.1796875" style="12"/>
    <col min="3592" max="3592" width="9.1796875" style="12" customWidth="1"/>
    <col min="3593" max="3826" width="9.1796875" style="12"/>
    <col min="3827" max="3829" width="9.1796875" style="12" customWidth="1"/>
    <col min="3830" max="3832" width="4.54296875" style="12" customWidth="1"/>
    <col min="3833" max="3833" width="9.1796875" style="12" customWidth="1"/>
    <col min="3834" max="3837" width="3.7265625" style="12" customWidth="1"/>
    <col min="3838" max="3838" width="60.54296875" style="12" customWidth="1"/>
    <col min="3839" max="3841" width="7.7265625" style="12" customWidth="1"/>
    <col min="3842" max="3842" width="29.7265625" style="12" customWidth="1"/>
    <col min="3843" max="3843" width="8.7265625" style="12" customWidth="1"/>
    <col min="3844" max="3844" width="31.7265625" style="12" customWidth="1"/>
    <col min="3845" max="3847" width="9.1796875" style="12"/>
    <col min="3848" max="3848" width="9.1796875" style="12" customWidth="1"/>
    <col min="3849" max="4082" width="9.1796875" style="12"/>
    <col min="4083" max="4085" width="9.1796875" style="12" customWidth="1"/>
    <col min="4086" max="4088" width="4.54296875" style="12" customWidth="1"/>
    <col min="4089" max="4089" width="9.1796875" style="12" customWidth="1"/>
    <col min="4090" max="4093" width="3.7265625" style="12" customWidth="1"/>
    <col min="4094" max="4094" width="60.54296875" style="12" customWidth="1"/>
    <col min="4095" max="4097" width="7.7265625" style="12" customWidth="1"/>
    <col min="4098" max="4098" width="29.7265625" style="12" customWidth="1"/>
    <col min="4099" max="4099" width="8.7265625" style="12" customWidth="1"/>
    <col min="4100" max="4100" width="31.7265625" style="12" customWidth="1"/>
    <col min="4101" max="4103" width="9.1796875" style="12"/>
    <col min="4104" max="4104" width="9.1796875" style="12" customWidth="1"/>
    <col min="4105" max="4338" width="9.1796875" style="12"/>
    <col min="4339" max="4341" width="9.1796875" style="12" customWidth="1"/>
    <col min="4342" max="4344" width="4.54296875" style="12" customWidth="1"/>
    <col min="4345" max="4345" width="9.1796875" style="12" customWidth="1"/>
    <col min="4346" max="4349" width="3.7265625" style="12" customWidth="1"/>
    <col min="4350" max="4350" width="60.54296875" style="12" customWidth="1"/>
    <col min="4351" max="4353" width="7.7265625" style="12" customWidth="1"/>
    <col min="4354" max="4354" width="29.7265625" style="12" customWidth="1"/>
    <col min="4355" max="4355" width="8.7265625" style="12" customWidth="1"/>
    <col min="4356" max="4356" width="31.7265625" style="12" customWidth="1"/>
    <col min="4357" max="4359" width="9.1796875" style="12"/>
    <col min="4360" max="4360" width="9.1796875" style="12" customWidth="1"/>
    <col min="4361" max="4594" width="9.1796875" style="12"/>
    <col min="4595" max="4597" width="9.1796875" style="12" customWidth="1"/>
    <col min="4598" max="4600" width="4.54296875" style="12" customWidth="1"/>
    <col min="4601" max="4601" width="9.1796875" style="12" customWidth="1"/>
    <col min="4602" max="4605" width="3.7265625" style="12" customWidth="1"/>
    <col min="4606" max="4606" width="60.54296875" style="12" customWidth="1"/>
    <col min="4607" max="4609" width="7.7265625" style="12" customWidth="1"/>
    <col min="4610" max="4610" width="29.7265625" style="12" customWidth="1"/>
    <col min="4611" max="4611" width="8.7265625" style="12" customWidth="1"/>
    <col min="4612" max="4612" width="31.7265625" style="12" customWidth="1"/>
    <col min="4613" max="4615" width="9.1796875" style="12"/>
    <col min="4616" max="4616" width="9.1796875" style="12" customWidth="1"/>
    <col min="4617" max="4850" width="9.1796875" style="12"/>
    <col min="4851" max="4853" width="9.1796875" style="12" customWidth="1"/>
    <col min="4854" max="4856" width="4.54296875" style="12" customWidth="1"/>
    <col min="4857" max="4857" width="9.1796875" style="12" customWidth="1"/>
    <col min="4858" max="4861" width="3.7265625" style="12" customWidth="1"/>
    <col min="4862" max="4862" width="60.54296875" style="12" customWidth="1"/>
    <col min="4863" max="4865" width="7.7265625" style="12" customWidth="1"/>
    <col min="4866" max="4866" width="29.7265625" style="12" customWidth="1"/>
    <col min="4867" max="4867" width="8.7265625" style="12" customWidth="1"/>
    <col min="4868" max="4868" width="31.7265625" style="12" customWidth="1"/>
    <col min="4869" max="4871" width="9.1796875" style="12"/>
    <col min="4872" max="4872" width="9.1796875" style="12" customWidth="1"/>
    <col min="4873" max="5106" width="9.1796875" style="12"/>
    <col min="5107" max="5109" width="9.1796875" style="12" customWidth="1"/>
    <col min="5110" max="5112" width="4.54296875" style="12" customWidth="1"/>
    <col min="5113" max="5113" width="9.1796875" style="12" customWidth="1"/>
    <col min="5114" max="5117" width="3.7265625" style="12" customWidth="1"/>
    <col min="5118" max="5118" width="60.54296875" style="12" customWidth="1"/>
    <col min="5119" max="5121" width="7.7265625" style="12" customWidth="1"/>
    <col min="5122" max="5122" width="29.7265625" style="12" customWidth="1"/>
    <col min="5123" max="5123" width="8.7265625" style="12" customWidth="1"/>
    <col min="5124" max="5124" width="31.7265625" style="12" customWidth="1"/>
    <col min="5125" max="5127" width="9.1796875" style="12"/>
    <col min="5128" max="5128" width="9.1796875" style="12" customWidth="1"/>
    <col min="5129" max="5362" width="9.1796875" style="12"/>
    <col min="5363" max="5365" width="9.1796875" style="12" customWidth="1"/>
    <col min="5366" max="5368" width="4.54296875" style="12" customWidth="1"/>
    <col min="5369" max="5369" width="9.1796875" style="12" customWidth="1"/>
    <col min="5370" max="5373" width="3.7265625" style="12" customWidth="1"/>
    <col min="5374" max="5374" width="60.54296875" style="12" customWidth="1"/>
    <col min="5375" max="5377" width="7.7265625" style="12" customWidth="1"/>
    <col min="5378" max="5378" width="29.7265625" style="12" customWidth="1"/>
    <col min="5379" max="5379" width="8.7265625" style="12" customWidth="1"/>
    <col min="5380" max="5380" width="31.7265625" style="12" customWidth="1"/>
    <col min="5381" max="5383" width="9.1796875" style="12"/>
    <col min="5384" max="5384" width="9.1796875" style="12" customWidth="1"/>
    <col min="5385" max="5618" width="9.1796875" style="12"/>
    <col min="5619" max="5621" width="9.1796875" style="12" customWidth="1"/>
    <col min="5622" max="5624" width="4.54296875" style="12" customWidth="1"/>
    <col min="5625" max="5625" width="9.1796875" style="12" customWidth="1"/>
    <col min="5626" max="5629" width="3.7265625" style="12" customWidth="1"/>
    <col min="5630" max="5630" width="60.54296875" style="12" customWidth="1"/>
    <col min="5631" max="5633" width="7.7265625" style="12" customWidth="1"/>
    <col min="5634" max="5634" width="29.7265625" style="12" customWidth="1"/>
    <col min="5635" max="5635" width="8.7265625" style="12" customWidth="1"/>
    <col min="5636" max="5636" width="31.7265625" style="12" customWidth="1"/>
    <col min="5637" max="5639" width="9.1796875" style="12"/>
    <col min="5640" max="5640" width="9.1796875" style="12" customWidth="1"/>
    <col min="5641" max="5874" width="9.1796875" style="12"/>
    <col min="5875" max="5877" width="9.1796875" style="12" customWidth="1"/>
    <col min="5878" max="5880" width="4.54296875" style="12" customWidth="1"/>
    <col min="5881" max="5881" width="9.1796875" style="12" customWidth="1"/>
    <col min="5882" max="5885" width="3.7265625" style="12" customWidth="1"/>
    <col min="5886" max="5886" width="60.54296875" style="12" customWidth="1"/>
    <col min="5887" max="5889" width="7.7265625" style="12" customWidth="1"/>
    <col min="5890" max="5890" width="29.7265625" style="12" customWidth="1"/>
    <col min="5891" max="5891" width="8.7265625" style="12" customWidth="1"/>
    <col min="5892" max="5892" width="31.7265625" style="12" customWidth="1"/>
    <col min="5893" max="5895" width="9.1796875" style="12"/>
    <col min="5896" max="5896" width="9.1796875" style="12" customWidth="1"/>
    <col min="5897" max="6130" width="9.1796875" style="12"/>
    <col min="6131" max="6133" width="9.1796875" style="12" customWidth="1"/>
    <col min="6134" max="6136" width="4.54296875" style="12" customWidth="1"/>
    <col min="6137" max="6137" width="9.1796875" style="12" customWidth="1"/>
    <col min="6138" max="6141" width="3.7265625" style="12" customWidth="1"/>
    <col min="6142" max="6142" width="60.54296875" style="12" customWidth="1"/>
    <col min="6143" max="6145" width="7.7265625" style="12" customWidth="1"/>
    <col min="6146" max="6146" width="29.7265625" style="12" customWidth="1"/>
    <col min="6147" max="6147" width="8.7265625" style="12" customWidth="1"/>
    <col min="6148" max="6148" width="31.7265625" style="12" customWidth="1"/>
    <col min="6149" max="6151" width="9.1796875" style="12"/>
    <col min="6152" max="6152" width="9.1796875" style="12" customWidth="1"/>
    <col min="6153" max="6386" width="9.1796875" style="12"/>
    <col min="6387" max="6389" width="9.1796875" style="12" customWidth="1"/>
    <col min="6390" max="6392" width="4.54296875" style="12" customWidth="1"/>
    <col min="6393" max="6393" width="9.1796875" style="12" customWidth="1"/>
    <col min="6394" max="6397" width="3.7265625" style="12" customWidth="1"/>
    <col min="6398" max="6398" width="60.54296875" style="12" customWidth="1"/>
    <col min="6399" max="6401" width="7.7265625" style="12" customWidth="1"/>
    <col min="6402" max="6402" width="29.7265625" style="12" customWidth="1"/>
    <col min="6403" max="6403" width="8.7265625" style="12" customWidth="1"/>
    <col min="6404" max="6404" width="31.7265625" style="12" customWidth="1"/>
    <col min="6405" max="6407" width="9.1796875" style="12"/>
    <col min="6408" max="6408" width="9.1796875" style="12" customWidth="1"/>
    <col min="6409" max="6642" width="9.1796875" style="12"/>
    <col min="6643" max="6645" width="9.1796875" style="12" customWidth="1"/>
    <col min="6646" max="6648" width="4.54296875" style="12" customWidth="1"/>
    <col min="6649" max="6649" width="9.1796875" style="12" customWidth="1"/>
    <col min="6650" max="6653" width="3.7265625" style="12" customWidth="1"/>
    <col min="6654" max="6654" width="60.54296875" style="12" customWidth="1"/>
    <col min="6655" max="6657" width="7.7265625" style="12" customWidth="1"/>
    <col min="6658" max="6658" width="29.7265625" style="12" customWidth="1"/>
    <col min="6659" max="6659" width="8.7265625" style="12" customWidth="1"/>
    <col min="6660" max="6660" width="31.7265625" style="12" customWidth="1"/>
    <col min="6661" max="6663" width="9.1796875" style="12"/>
    <col min="6664" max="6664" width="9.1796875" style="12" customWidth="1"/>
    <col min="6665" max="6898" width="9.1796875" style="12"/>
    <col min="6899" max="6901" width="9.1796875" style="12" customWidth="1"/>
    <col min="6902" max="6904" width="4.54296875" style="12" customWidth="1"/>
    <col min="6905" max="6905" width="9.1796875" style="12" customWidth="1"/>
    <col min="6906" max="6909" width="3.7265625" style="12" customWidth="1"/>
    <col min="6910" max="6910" width="60.54296875" style="12" customWidth="1"/>
    <col min="6911" max="6913" width="7.7265625" style="12" customWidth="1"/>
    <col min="6914" max="6914" width="29.7265625" style="12" customWidth="1"/>
    <col min="6915" max="6915" width="8.7265625" style="12" customWidth="1"/>
    <col min="6916" max="6916" width="31.7265625" style="12" customWidth="1"/>
    <col min="6917" max="6919" width="9.1796875" style="12"/>
    <col min="6920" max="6920" width="9.1796875" style="12" customWidth="1"/>
    <col min="6921" max="7154" width="9.1796875" style="12"/>
    <col min="7155" max="7157" width="9.1796875" style="12" customWidth="1"/>
    <col min="7158" max="7160" width="4.54296875" style="12" customWidth="1"/>
    <col min="7161" max="7161" width="9.1796875" style="12" customWidth="1"/>
    <col min="7162" max="7165" width="3.7265625" style="12" customWidth="1"/>
    <col min="7166" max="7166" width="60.54296875" style="12" customWidth="1"/>
    <col min="7167" max="7169" width="7.7265625" style="12" customWidth="1"/>
    <col min="7170" max="7170" width="29.7265625" style="12" customWidth="1"/>
    <col min="7171" max="7171" width="8.7265625" style="12" customWidth="1"/>
    <col min="7172" max="7172" width="31.7265625" style="12" customWidth="1"/>
    <col min="7173" max="7175" width="9.1796875" style="12"/>
    <col min="7176" max="7176" width="9.1796875" style="12" customWidth="1"/>
    <col min="7177" max="7410" width="9.1796875" style="12"/>
    <col min="7411" max="7413" width="9.1796875" style="12" customWidth="1"/>
    <col min="7414" max="7416" width="4.54296875" style="12" customWidth="1"/>
    <col min="7417" max="7417" width="9.1796875" style="12" customWidth="1"/>
    <col min="7418" max="7421" width="3.7265625" style="12" customWidth="1"/>
    <col min="7422" max="7422" width="60.54296875" style="12" customWidth="1"/>
    <col min="7423" max="7425" width="7.7265625" style="12" customWidth="1"/>
    <col min="7426" max="7426" width="29.7265625" style="12" customWidth="1"/>
    <col min="7427" max="7427" width="8.7265625" style="12" customWidth="1"/>
    <col min="7428" max="7428" width="31.7265625" style="12" customWidth="1"/>
    <col min="7429" max="7431" width="9.1796875" style="12"/>
    <col min="7432" max="7432" width="9.1796875" style="12" customWidth="1"/>
    <col min="7433" max="7666" width="9.1796875" style="12"/>
    <col min="7667" max="7669" width="9.1796875" style="12" customWidth="1"/>
    <col min="7670" max="7672" width="4.54296875" style="12" customWidth="1"/>
    <col min="7673" max="7673" width="9.1796875" style="12" customWidth="1"/>
    <col min="7674" max="7677" width="3.7265625" style="12" customWidth="1"/>
    <col min="7678" max="7678" width="60.54296875" style="12" customWidth="1"/>
    <col min="7679" max="7681" width="7.7265625" style="12" customWidth="1"/>
    <col min="7682" max="7682" width="29.7265625" style="12" customWidth="1"/>
    <col min="7683" max="7683" width="8.7265625" style="12" customWidth="1"/>
    <col min="7684" max="7684" width="31.7265625" style="12" customWidth="1"/>
    <col min="7685" max="7687" width="9.1796875" style="12"/>
    <col min="7688" max="7688" width="9.1796875" style="12" customWidth="1"/>
    <col min="7689" max="7922" width="9.1796875" style="12"/>
    <col min="7923" max="7925" width="9.1796875" style="12" customWidth="1"/>
    <col min="7926" max="7928" width="4.54296875" style="12" customWidth="1"/>
    <col min="7929" max="7929" width="9.1796875" style="12" customWidth="1"/>
    <col min="7930" max="7933" width="3.7265625" style="12" customWidth="1"/>
    <col min="7934" max="7934" width="60.54296875" style="12" customWidth="1"/>
    <col min="7935" max="7937" width="7.7265625" style="12" customWidth="1"/>
    <col min="7938" max="7938" width="29.7265625" style="12" customWidth="1"/>
    <col min="7939" max="7939" width="8.7265625" style="12" customWidth="1"/>
    <col min="7940" max="7940" width="31.7265625" style="12" customWidth="1"/>
    <col min="7941" max="7943" width="9.1796875" style="12"/>
    <col min="7944" max="7944" width="9.1796875" style="12" customWidth="1"/>
    <col min="7945" max="8178" width="9.1796875" style="12"/>
    <col min="8179" max="8181" width="9.1796875" style="12" customWidth="1"/>
    <col min="8182" max="8184" width="4.54296875" style="12" customWidth="1"/>
    <col min="8185" max="8185" width="9.1796875" style="12" customWidth="1"/>
    <col min="8186" max="8189" width="3.7265625" style="12" customWidth="1"/>
    <col min="8190" max="8190" width="60.54296875" style="12" customWidth="1"/>
    <col min="8191" max="8193" width="7.7265625" style="12" customWidth="1"/>
    <col min="8194" max="8194" width="29.7265625" style="12" customWidth="1"/>
    <col min="8195" max="8195" width="8.7265625" style="12" customWidth="1"/>
    <col min="8196" max="8196" width="31.7265625" style="12" customWidth="1"/>
    <col min="8197" max="8199" width="9.1796875" style="12"/>
    <col min="8200" max="8200" width="9.1796875" style="12" customWidth="1"/>
    <col min="8201" max="8434" width="9.1796875" style="12"/>
    <col min="8435" max="8437" width="9.1796875" style="12" customWidth="1"/>
    <col min="8438" max="8440" width="4.54296875" style="12" customWidth="1"/>
    <col min="8441" max="8441" width="9.1796875" style="12" customWidth="1"/>
    <col min="8442" max="8445" width="3.7265625" style="12" customWidth="1"/>
    <col min="8446" max="8446" width="60.54296875" style="12" customWidth="1"/>
    <col min="8447" max="8449" width="7.7265625" style="12" customWidth="1"/>
    <col min="8450" max="8450" width="29.7265625" style="12" customWidth="1"/>
    <col min="8451" max="8451" width="8.7265625" style="12" customWidth="1"/>
    <col min="8452" max="8452" width="31.7265625" style="12" customWidth="1"/>
    <col min="8453" max="8455" width="9.1796875" style="12"/>
    <col min="8456" max="8456" width="9.1796875" style="12" customWidth="1"/>
    <col min="8457" max="8690" width="9.1796875" style="12"/>
    <col min="8691" max="8693" width="9.1796875" style="12" customWidth="1"/>
    <col min="8694" max="8696" width="4.54296875" style="12" customWidth="1"/>
    <col min="8697" max="8697" width="9.1796875" style="12" customWidth="1"/>
    <col min="8698" max="8701" width="3.7265625" style="12" customWidth="1"/>
    <col min="8702" max="8702" width="60.54296875" style="12" customWidth="1"/>
    <col min="8703" max="8705" width="7.7265625" style="12" customWidth="1"/>
    <col min="8706" max="8706" width="29.7265625" style="12" customWidth="1"/>
    <col min="8707" max="8707" width="8.7265625" style="12" customWidth="1"/>
    <col min="8708" max="8708" width="31.7265625" style="12" customWidth="1"/>
    <col min="8709" max="8711" width="9.1796875" style="12"/>
    <col min="8712" max="8712" width="9.1796875" style="12" customWidth="1"/>
    <col min="8713" max="8946" width="9.1796875" style="12"/>
    <col min="8947" max="8949" width="9.1796875" style="12" customWidth="1"/>
    <col min="8950" max="8952" width="4.54296875" style="12" customWidth="1"/>
    <col min="8953" max="8953" width="9.1796875" style="12" customWidth="1"/>
    <col min="8954" max="8957" width="3.7265625" style="12" customWidth="1"/>
    <col min="8958" max="8958" width="60.54296875" style="12" customWidth="1"/>
    <col min="8959" max="8961" width="7.7265625" style="12" customWidth="1"/>
    <col min="8962" max="8962" width="29.7265625" style="12" customWidth="1"/>
    <col min="8963" max="8963" width="8.7265625" style="12" customWidth="1"/>
    <col min="8964" max="8964" width="31.7265625" style="12" customWidth="1"/>
    <col min="8965" max="8967" width="9.1796875" style="12"/>
    <col min="8968" max="8968" width="9.1796875" style="12" customWidth="1"/>
    <col min="8969" max="9202" width="9.1796875" style="12"/>
    <col min="9203" max="9205" width="9.1796875" style="12" customWidth="1"/>
    <col min="9206" max="9208" width="4.54296875" style="12" customWidth="1"/>
    <col min="9209" max="9209" width="9.1796875" style="12" customWidth="1"/>
    <col min="9210" max="9213" width="3.7265625" style="12" customWidth="1"/>
    <col min="9214" max="9214" width="60.54296875" style="12" customWidth="1"/>
    <col min="9215" max="9217" width="7.7265625" style="12" customWidth="1"/>
    <col min="9218" max="9218" width="29.7265625" style="12" customWidth="1"/>
    <col min="9219" max="9219" width="8.7265625" style="12" customWidth="1"/>
    <col min="9220" max="9220" width="31.7265625" style="12" customWidth="1"/>
    <col min="9221" max="9223" width="9.1796875" style="12"/>
    <col min="9224" max="9224" width="9.1796875" style="12" customWidth="1"/>
    <col min="9225" max="9458" width="9.1796875" style="12"/>
    <col min="9459" max="9461" width="9.1796875" style="12" customWidth="1"/>
    <col min="9462" max="9464" width="4.54296875" style="12" customWidth="1"/>
    <col min="9465" max="9465" width="9.1796875" style="12" customWidth="1"/>
    <col min="9466" max="9469" width="3.7265625" style="12" customWidth="1"/>
    <col min="9470" max="9470" width="60.54296875" style="12" customWidth="1"/>
    <col min="9471" max="9473" width="7.7265625" style="12" customWidth="1"/>
    <col min="9474" max="9474" width="29.7265625" style="12" customWidth="1"/>
    <col min="9475" max="9475" width="8.7265625" style="12" customWidth="1"/>
    <col min="9476" max="9476" width="31.7265625" style="12" customWidth="1"/>
    <col min="9477" max="9479" width="9.1796875" style="12"/>
    <col min="9480" max="9480" width="9.1796875" style="12" customWidth="1"/>
    <col min="9481" max="9714" width="9.1796875" style="12"/>
    <col min="9715" max="9717" width="9.1796875" style="12" customWidth="1"/>
    <col min="9718" max="9720" width="4.54296875" style="12" customWidth="1"/>
    <col min="9721" max="9721" width="9.1796875" style="12" customWidth="1"/>
    <col min="9722" max="9725" width="3.7265625" style="12" customWidth="1"/>
    <col min="9726" max="9726" width="60.54296875" style="12" customWidth="1"/>
    <col min="9727" max="9729" width="7.7265625" style="12" customWidth="1"/>
    <col min="9730" max="9730" width="29.7265625" style="12" customWidth="1"/>
    <col min="9731" max="9731" width="8.7265625" style="12" customWidth="1"/>
    <col min="9732" max="9732" width="31.7265625" style="12" customWidth="1"/>
    <col min="9733" max="9735" width="9.1796875" style="12"/>
    <col min="9736" max="9736" width="9.1796875" style="12" customWidth="1"/>
    <col min="9737" max="9970" width="9.1796875" style="12"/>
    <col min="9971" max="9973" width="9.1796875" style="12" customWidth="1"/>
    <col min="9974" max="9976" width="4.54296875" style="12" customWidth="1"/>
    <col min="9977" max="9977" width="9.1796875" style="12" customWidth="1"/>
    <col min="9978" max="9981" width="3.7265625" style="12" customWidth="1"/>
    <col min="9982" max="9982" width="60.54296875" style="12" customWidth="1"/>
    <col min="9983" max="9985" width="7.7265625" style="12" customWidth="1"/>
    <col min="9986" max="9986" width="29.7265625" style="12" customWidth="1"/>
    <col min="9987" max="9987" width="8.7265625" style="12" customWidth="1"/>
    <col min="9988" max="9988" width="31.7265625" style="12" customWidth="1"/>
    <col min="9989" max="9991" width="9.1796875" style="12"/>
    <col min="9992" max="9992" width="9.1796875" style="12" customWidth="1"/>
    <col min="9993" max="10226" width="9.1796875" style="12"/>
    <col min="10227" max="10229" width="9.1796875" style="12" customWidth="1"/>
    <col min="10230" max="10232" width="4.54296875" style="12" customWidth="1"/>
    <col min="10233" max="10233" width="9.1796875" style="12" customWidth="1"/>
    <col min="10234" max="10237" width="3.7265625" style="12" customWidth="1"/>
    <col min="10238" max="10238" width="60.54296875" style="12" customWidth="1"/>
    <col min="10239" max="10241" width="7.7265625" style="12" customWidth="1"/>
    <col min="10242" max="10242" width="29.7265625" style="12" customWidth="1"/>
    <col min="10243" max="10243" width="8.7265625" style="12" customWidth="1"/>
    <col min="10244" max="10244" width="31.7265625" style="12" customWidth="1"/>
    <col min="10245" max="10247" width="9.1796875" style="12"/>
    <col min="10248" max="10248" width="9.1796875" style="12" customWidth="1"/>
    <col min="10249" max="10482" width="9.1796875" style="12"/>
    <col min="10483" max="10485" width="9.1796875" style="12" customWidth="1"/>
    <col min="10486" max="10488" width="4.54296875" style="12" customWidth="1"/>
    <col min="10489" max="10489" width="9.1796875" style="12" customWidth="1"/>
    <col min="10490" max="10493" width="3.7265625" style="12" customWidth="1"/>
    <col min="10494" max="10494" width="60.54296875" style="12" customWidth="1"/>
    <col min="10495" max="10497" width="7.7265625" style="12" customWidth="1"/>
    <col min="10498" max="10498" width="29.7265625" style="12" customWidth="1"/>
    <col min="10499" max="10499" width="8.7265625" style="12" customWidth="1"/>
    <col min="10500" max="10500" width="31.7265625" style="12" customWidth="1"/>
    <col min="10501" max="10503" width="9.1796875" style="12"/>
    <col min="10504" max="10504" width="9.1796875" style="12" customWidth="1"/>
    <col min="10505" max="10738" width="9.1796875" style="12"/>
    <col min="10739" max="10741" width="9.1796875" style="12" customWidth="1"/>
    <col min="10742" max="10744" width="4.54296875" style="12" customWidth="1"/>
    <col min="10745" max="10745" width="9.1796875" style="12" customWidth="1"/>
    <col min="10746" max="10749" width="3.7265625" style="12" customWidth="1"/>
    <col min="10750" max="10750" width="60.54296875" style="12" customWidth="1"/>
    <col min="10751" max="10753" width="7.7265625" style="12" customWidth="1"/>
    <col min="10754" max="10754" width="29.7265625" style="12" customWidth="1"/>
    <col min="10755" max="10755" width="8.7265625" style="12" customWidth="1"/>
    <col min="10756" max="10756" width="31.7265625" style="12" customWidth="1"/>
    <col min="10757" max="10759" width="9.1796875" style="12"/>
    <col min="10760" max="10760" width="9.1796875" style="12" customWidth="1"/>
    <col min="10761" max="10994" width="9.1796875" style="12"/>
    <col min="10995" max="10997" width="9.1796875" style="12" customWidth="1"/>
    <col min="10998" max="11000" width="4.54296875" style="12" customWidth="1"/>
    <col min="11001" max="11001" width="9.1796875" style="12" customWidth="1"/>
    <col min="11002" max="11005" width="3.7265625" style="12" customWidth="1"/>
    <col min="11006" max="11006" width="60.54296875" style="12" customWidth="1"/>
    <col min="11007" max="11009" width="7.7265625" style="12" customWidth="1"/>
    <col min="11010" max="11010" width="29.7265625" style="12" customWidth="1"/>
    <col min="11011" max="11011" width="8.7265625" style="12" customWidth="1"/>
    <col min="11012" max="11012" width="31.7265625" style="12" customWidth="1"/>
    <col min="11013" max="11015" width="9.1796875" style="12"/>
    <col min="11016" max="11016" width="9.1796875" style="12" customWidth="1"/>
    <col min="11017" max="11250" width="9.1796875" style="12"/>
    <col min="11251" max="11253" width="9.1796875" style="12" customWidth="1"/>
    <col min="11254" max="11256" width="4.54296875" style="12" customWidth="1"/>
    <col min="11257" max="11257" width="9.1796875" style="12" customWidth="1"/>
    <col min="11258" max="11261" width="3.7265625" style="12" customWidth="1"/>
    <col min="11262" max="11262" width="60.54296875" style="12" customWidth="1"/>
    <col min="11263" max="11265" width="7.7265625" style="12" customWidth="1"/>
    <col min="11266" max="11266" width="29.7265625" style="12" customWidth="1"/>
    <col min="11267" max="11267" width="8.7265625" style="12" customWidth="1"/>
    <col min="11268" max="11268" width="31.7265625" style="12" customWidth="1"/>
    <col min="11269" max="11271" width="9.1796875" style="12"/>
    <col min="11272" max="11272" width="9.1796875" style="12" customWidth="1"/>
    <col min="11273" max="11506" width="9.1796875" style="12"/>
    <col min="11507" max="11509" width="9.1796875" style="12" customWidth="1"/>
    <col min="11510" max="11512" width="4.54296875" style="12" customWidth="1"/>
    <col min="11513" max="11513" width="9.1796875" style="12" customWidth="1"/>
    <col min="11514" max="11517" width="3.7265625" style="12" customWidth="1"/>
    <col min="11518" max="11518" width="60.54296875" style="12" customWidth="1"/>
    <col min="11519" max="11521" width="7.7265625" style="12" customWidth="1"/>
    <col min="11522" max="11522" width="29.7265625" style="12" customWidth="1"/>
    <col min="11523" max="11523" width="8.7265625" style="12" customWidth="1"/>
    <col min="11524" max="11524" width="31.7265625" style="12" customWidth="1"/>
    <col min="11525" max="11527" width="9.1796875" style="12"/>
    <col min="11528" max="11528" width="9.1796875" style="12" customWidth="1"/>
    <col min="11529" max="11762" width="9.1796875" style="12"/>
    <col min="11763" max="11765" width="9.1796875" style="12" customWidth="1"/>
    <col min="11766" max="11768" width="4.54296875" style="12" customWidth="1"/>
    <col min="11769" max="11769" width="9.1796875" style="12" customWidth="1"/>
    <col min="11770" max="11773" width="3.7265625" style="12" customWidth="1"/>
    <col min="11774" max="11774" width="60.54296875" style="12" customWidth="1"/>
    <col min="11775" max="11777" width="7.7265625" style="12" customWidth="1"/>
    <col min="11778" max="11778" width="29.7265625" style="12" customWidth="1"/>
    <col min="11779" max="11779" width="8.7265625" style="12" customWidth="1"/>
    <col min="11780" max="11780" width="31.7265625" style="12" customWidth="1"/>
    <col min="11781" max="11783" width="9.1796875" style="12"/>
    <col min="11784" max="11784" width="9.1796875" style="12" customWidth="1"/>
    <col min="11785" max="12018" width="9.1796875" style="12"/>
    <col min="12019" max="12021" width="9.1796875" style="12" customWidth="1"/>
    <col min="12022" max="12024" width="4.54296875" style="12" customWidth="1"/>
    <col min="12025" max="12025" width="9.1796875" style="12" customWidth="1"/>
    <col min="12026" max="12029" width="3.7265625" style="12" customWidth="1"/>
    <col min="12030" max="12030" width="60.54296875" style="12" customWidth="1"/>
    <col min="12031" max="12033" width="7.7265625" style="12" customWidth="1"/>
    <col min="12034" max="12034" width="29.7265625" style="12" customWidth="1"/>
    <col min="12035" max="12035" width="8.7265625" style="12" customWidth="1"/>
    <col min="12036" max="12036" width="31.7265625" style="12" customWidth="1"/>
    <col min="12037" max="12039" width="9.1796875" style="12"/>
    <col min="12040" max="12040" width="9.1796875" style="12" customWidth="1"/>
    <col min="12041" max="12274" width="9.1796875" style="12"/>
    <col min="12275" max="12277" width="9.1796875" style="12" customWidth="1"/>
    <col min="12278" max="12280" width="4.54296875" style="12" customWidth="1"/>
    <col min="12281" max="12281" width="9.1796875" style="12" customWidth="1"/>
    <col min="12282" max="12285" width="3.7265625" style="12" customWidth="1"/>
    <col min="12286" max="12286" width="60.54296875" style="12" customWidth="1"/>
    <col min="12287" max="12289" width="7.7265625" style="12" customWidth="1"/>
    <col min="12290" max="12290" width="29.7265625" style="12" customWidth="1"/>
    <col min="12291" max="12291" width="8.7265625" style="12" customWidth="1"/>
    <col min="12292" max="12292" width="31.7265625" style="12" customWidth="1"/>
    <col min="12293" max="12295" width="9.1796875" style="12"/>
    <col min="12296" max="12296" width="9.1796875" style="12" customWidth="1"/>
    <col min="12297" max="12530" width="9.1796875" style="12"/>
    <col min="12531" max="12533" width="9.1796875" style="12" customWidth="1"/>
    <col min="12534" max="12536" width="4.54296875" style="12" customWidth="1"/>
    <col min="12537" max="12537" width="9.1796875" style="12" customWidth="1"/>
    <col min="12538" max="12541" width="3.7265625" style="12" customWidth="1"/>
    <col min="12542" max="12542" width="60.54296875" style="12" customWidth="1"/>
    <col min="12543" max="12545" width="7.7265625" style="12" customWidth="1"/>
    <col min="12546" max="12546" width="29.7265625" style="12" customWidth="1"/>
    <col min="12547" max="12547" width="8.7265625" style="12" customWidth="1"/>
    <col min="12548" max="12548" width="31.7265625" style="12" customWidth="1"/>
    <col min="12549" max="12551" width="9.1796875" style="12"/>
    <col min="12552" max="12552" width="9.1796875" style="12" customWidth="1"/>
    <col min="12553" max="12786" width="9.1796875" style="12"/>
    <col min="12787" max="12789" width="9.1796875" style="12" customWidth="1"/>
    <col min="12790" max="12792" width="4.54296875" style="12" customWidth="1"/>
    <col min="12793" max="12793" width="9.1796875" style="12" customWidth="1"/>
    <col min="12794" max="12797" width="3.7265625" style="12" customWidth="1"/>
    <col min="12798" max="12798" width="60.54296875" style="12" customWidth="1"/>
    <col min="12799" max="12801" width="7.7265625" style="12" customWidth="1"/>
    <col min="12802" max="12802" width="29.7265625" style="12" customWidth="1"/>
    <col min="12803" max="12803" width="8.7265625" style="12" customWidth="1"/>
    <col min="12804" max="12804" width="31.7265625" style="12" customWidth="1"/>
    <col min="12805" max="12807" width="9.1796875" style="12"/>
    <col min="12808" max="12808" width="9.1796875" style="12" customWidth="1"/>
    <col min="12809" max="13042" width="9.1796875" style="12"/>
    <col min="13043" max="13045" width="9.1796875" style="12" customWidth="1"/>
    <col min="13046" max="13048" width="4.54296875" style="12" customWidth="1"/>
    <col min="13049" max="13049" width="9.1796875" style="12" customWidth="1"/>
    <col min="13050" max="13053" width="3.7265625" style="12" customWidth="1"/>
    <col min="13054" max="13054" width="60.54296875" style="12" customWidth="1"/>
    <col min="13055" max="13057" width="7.7265625" style="12" customWidth="1"/>
    <col min="13058" max="13058" width="29.7265625" style="12" customWidth="1"/>
    <col min="13059" max="13059" width="8.7265625" style="12" customWidth="1"/>
    <col min="13060" max="13060" width="31.7265625" style="12" customWidth="1"/>
    <col min="13061" max="13063" width="9.1796875" style="12"/>
    <col min="13064" max="13064" width="9.1796875" style="12" customWidth="1"/>
    <col min="13065" max="13298" width="9.1796875" style="12"/>
    <col min="13299" max="13301" width="9.1796875" style="12" customWidth="1"/>
    <col min="13302" max="13304" width="4.54296875" style="12" customWidth="1"/>
    <col min="13305" max="13305" width="9.1796875" style="12" customWidth="1"/>
    <col min="13306" max="13309" width="3.7265625" style="12" customWidth="1"/>
    <col min="13310" max="13310" width="60.54296875" style="12" customWidth="1"/>
    <col min="13311" max="13313" width="7.7265625" style="12" customWidth="1"/>
    <col min="13314" max="13314" width="29.7265625" style="12" customWidth="1"/>
    <col min="13315" max="13315" width="8.7265625" style="12" customWidth="1"/>
    <col min="13316" max="13316" width="31.7265625" style="12" customWidth="1"/>
    <col min="13317" max="13319" width="9.1796875" style="12"/>
    <col min="13320" max="13320" width="9.1796875" style="12" customWidth="1"/>
    <col min="13321" max="13554" width="9.1796875" style="12"/>
    <col min="13555" max="13557" width="9.1796875" style="12" customWidth="1"/>
    <col min="13558" max="13560" width="4.54296875" style="12" customWidth="1"/>
    <col min="13561" max="13561" width="9.1796875" style="12" customWidth="1"/>
    <col min="13562" max="13565" width="3.7265625" style="12" customWidth="1"/>
    <col min="13566" max="13566" width="60.54296875" style="12" customWidth="1"/>
    <col min="13567" max="13569" width="7.7265625" style="12" customWidth="1"/>
    <col min="13570" max="13570" width="29.7265625" style="12" customWidth="1"/>
    <col min="13571" max="13571" width="8.7265625" style="12" customWidth="1"/>
    <col min="13572" max="13572" width="31.7265625" style="12" customWidth="1"/>
    <col min="13573" max="13575" width="9.1796875" style="12"/>
    <col min="13576" max="13576" width="9.1796875" style="12" customWidth="1"/>
    <col min="13577" max="13810" width="9.1796875" style="12"/>
    <col min="13811" max="13813" width="9.1796875" style="12" customWidth="1"/>
    <col min="13814" max="13816" width="4.54296875" style="12" customWidth="1"/>
    <col min="13817" max="13817" width="9.1796875" style="12" customWidth="1"/>
    <col min="13818" max="13821" width="3.7265625" style="12" customWidth="1"/>
    <col min="13822" max="13822" width="60.54296875" style="12" customWidth="1"/>
    <col min="13823" max="13825" width="7.7265625" style="12" customWidth="1"/>
    <col min="13826" max="13826" width="29.7265625" style="12" customWidth="1"/>
    <col min="13827" max="13827" width="8.7265625" style="12" customWidth="1"/>
    <col min="13828" max="13828" width="31.7265625" style="12" customWidth="1"/>
    <col min="13829" max="13831" width="9.1796875" style="12"/>
    <col min="13832" max="13832" width="9.1796875" style="12" customWidth="1"/>
    <col min="13833" max="14066" width="9.1796875" style="12"/>
    <col min="14067" max="14069" width="9.1796875" style="12" customWidth="1"/>
    <col min="14070" max="14072" width="4.54296875" style="12" customWidth="1"/>
    <col min="14073" max="14073" width="9.1796875" style="12" customWidth="1"/>
    <col min="14074" max="14077" width="3.7265625" style="12" customWidth="1"/>
    <col min="14078" max="14078" width="60.54296875" style="12" customWidth="1"/>
    <col min="14079" max="14081" width="7.7265625" style="12" customWidth="1"/>
    <col min="14082" max="14082" width="29.7265625" style="12" customWidth="1"/>
    <col min="14083" max="14083" width="8.7265625" style="12" customWidth="1"/>
    <col min="14084" max="14084" width="31.7265625" style="12" customWidth="1"/>
    <col min="14085" max="14087" width="9.1796875" style="12"/>
    <col min="14088" max="14088" width="9.1796875" style="12" customWidth="1"/>
    <col min="14089" max="14322" width="9.1796875" style="12"/>
    <col min="14323" max="14325" width="9.1796875" style="12" customWidth="1"/>
    <col min="14326" max="14328" width="4.54296875" style="12" customWidth="1"/>
    <col min="14329" max="14329" width="9.1796875" style="12" customWidth="1"/>
    <col min="14330" max="14333" width="3.7265625" style="12" customWidth="1"/>
    <col min="14334" max="14334" width="60.54296875" style="12" customWidth="1"/>
    <col min="14335" max="14337" width="7.7265625" style="12" customWidth="1"/>
    <col min="14338" max="14338" width="29.7265625" style="12" customWidth="1"/>
    <col min="14339" max="14339" width="8.7265625" style="12" customWidth="1"/>
    <col min="14340" max="14340" width="31.7265625" style="12" customWidth="1"/>
    <col min="14341" max="14343" width="9.1796875" style="12"/>
    <col min="14344" max="14344" width="9.1796875" style="12" customWidth="1"/>
    <col min="14345" max="14578" width="9.1796875" style="12"/>
    <col min="14579" max="14581" width="9.1796875" style="12" customWidth="1"/>
    <col min="14582" max="14584" width="4.54296875" style="12" customWidth="1"/>
    <col min="14585" max="14585" width="9.1796875" style="12" customWidth="1"/>
    <col min="14586" max="14589" width="3.7265625" style="12" customWidth="1"/>
    <col min="14590" max="14590" width="60.54296875" style="12" customWidth="1"/>
    <col min="14591" max="14593" width="7.7265625" style="12" customWidth="1"/>
    <col min="14594" max="14594" width="29.7265625" style="12" customWidth="1"/>
    <col min="14595" max="14595" width="8.7265625" style="12" customWidth="1"/>
    <col min="14596" max="14596" width="31.7265625" style="12" customWidth="1"/>
    <col min="14597" max="14599" width="9.1796875" style="12"/>
    <col min="14600" max="14600" width="9.1796875" style="12" customWidth="1"/>
    <col min="14601" max="14834" width="9.1796875" style="12"/>
    <col min="14835" max="14837" width="9.1796875" style="12" customWidth="1"/>
    <col min="14838" max="14840" width="4.54296875" style="12" customWidth="1"/>
    <col min="14841" max="14841" width="9.1796875" style="12" customWidth="1"/>
    <col min="14842" max="14845" width="3.7265625" style="12" customWidth="1"/>
    <col min="14846" max="14846" width="60.54296875" style="12" customWidth="1"/>
    <col min="14847" max="14849" width="7.7265625" style="12" customWidth="1"/>
    <col min="14850" max="14850" width="29.7265625" style="12" customWidth="1"/>
    <col min="14851" max="14851" width="8.7265625" style="12" customWidth="1"/>
    <col min="14852" max="14852" width="31.7265625" style="12" customWidth="1"/>
    <col min="14853" max="14855" width="9.1796875" style="12"/>
    <col min="14856" max="14856" width="9.1796875" style="12" customWidth="1"/>
    <col min="14857" max="15090" width="9.1796875" style="12"/>
    <col min="15091" max="15093" width="9.1796875" style="12" customWidth="1"/>
    <col min="15094" max="15096" width="4.54296875" style="12" customWidth="1"/>
    <col min="15097" max="15097" width="9.1796875" style="12" customWidth="1"/>
    <col min="15098" max="15101" width="3.7265625" style="12" customWidth="1"/>
    <col min="15102" max="15102" width="60.54296875" style="12" customWidth="1"/>
    <col min="15103" max="15105" width="7.7265625" style="12" customWidth="1"/>
    <col min="15106" max="15106" width="29.7265625" style="12" customWidth="1"/>
    <col min="15107" max="15107" width="8.7265625" style="12" customWidth="1"/>
    <col min="15108" max="15108" width="31.7265625" style="12" customWidth="1"/>
    <col min="15109" max="15111" width="9.1796875" style="12"/>
    <col min="15112" max="15112" width="9.1796875" style="12" customWidth="1"/>
    <col min="15113" max="15346" width="9.1796875" style="12"/>
    <col min="15347" max="15349" width="9.1796875" style="12" customWidth="1"/>
    <col min="15350" max="15352" width="4.54296875" style="12" customWidth="1"/>
    <col min="15353" max="15353" width="9.1796875" style="12" customWidth="1"/>
    <col min="15354" max="15357" width="3.7265625" style="12" customWidth="1"/>
    <col min="15358" max="15358" width="60.54296875" style="12" customWidth="1"/>
    <col min="15359" max="15361" width="7.7265625" style="12" customWidth="1"/>
    <col min="15362" max="15362" width="29.7265625" style="12" customWidth="1"/>
    <col min="15363" max="15363" width="8.7265625" style="12" customWidth="1"/>
    <col min="15364" max="15364" width="31.7265625" style="12" customWidth="1"/>
    <col min="15365" max="15367" width="9.1796875" style="12"/>
    <col min="15368" max="15368" width="9.1796875" style="12" customWidth="1"/>
    <col min="15369" max="15602" width="9.1796875" style="12"/>
    <col min="15603" max="15605" width="9.1796875" style="12" customWidth="1"/>
    <col min="15606" max="15608" width="4.54296875" style="12" customWidth="1"/>
    <col min="15609" max="15609" width="9.1796875" style="12" customWidth="1"/>
    <col min="15610" max="15613" width="3.7265625" style="12" customWidth="1"/>
    <col min="15614" max="15614" width="60.54296875" style="12" customWidth="1"/>
    <col min="15615" max="15617" width="7.7265625" style="12" customWidth="1"/>
    <col min="15618" max="15618" width="29.7265625" style="12" customWidth="1"/>
    <col min="15619" max="15619" width="8.7265625" style="12" customWidth="1"/>
    <col min="15620" max="15620" width="31.7265625" style="12" customWidth="1"/>
    <col min="15621" max="15623" width="9.1796875" style="12"/>
    <col min="15624" max="15624" width="9.1796875" style="12" customWidth="1"/>
    <col min="15625" max="15858" width="9.1796875" style="12"/>
    <col min="15859" max="15861" width="9.1796875" style="12" customWidth="1"/>
    <col min="15862" max="15864" width="4.54296875" style="12" customWidth="1"/>
    <col min="15865" max="15865" width="9.1796875" style="12" customWidth="1"/>
    <col min="15866" max="15869" width="3.7265625" style="12" customWidth="1"/>
    <col min="15870" max="15870" width="60.54296875" style="12" customWidth="1"/>
    <col min="15871" max="15873" width="7.7265625" style="12" customWidth="1"/>
    <col min="15874" max="15874" width="29.7265625" style="12" customWidth="1"/>
    <col min="15875" max="15875" width="8.7265625" style="12" customWidth="1"/>
    <col min="15876" max="15876" width="31.7265625" style="12" customWidth="1"/>
    <col min="15877" max="15879" width="9.1796875" style="12"/>
    <col min="15880" max="15880" width="9.1796875" style="12" customWidth="1"/>
    <col min="15881" max="16114" width="9.1796875" style="12"/>
    <col min="16115" max="16117" width="9.1796875" style="12" customWidth="1"/>
    <col min="16118" max="16120" width="4.54296875" style="12" customWidth="1"/>
    <col min="16121" max="16121" width="9.1796875" style="12" customWidth="1"/>
    <col min="16122" max="16125" width="3.7265625" style="12" customWidth="1"/>
    <col min="16126" max="16126" width="60.54296875" style="12" customWidth="1"/>
    <col min="16127" max="16129" width="7.7265625" style="12" customWidth="1"/>
    <col min="16130" max="16130" width="29.7265625" style="12" customWidth="1"/>
    <col min="16131" max="16131" width="8.7265625" style="12" customWidth="1"/>
    <col min="16132" max="16132" width="31.7265625" style="12" customWidth="1"/>
    <col min="16133" max="16135" width="9.1796875" style="12"/>
    <col min="16136" max="16136" width="9.1796875" style="12" customWidth="1"/>
    <col min="16137" max="16384" width="9.1796875" style="12"/>
  </cols>
  <sheetData>
    <row r="1" spans="1:48" ht="15.5" x14ac:dyDescent="0.25">
      <c r="D1" s="11" t="s">
        <v>296</v>
      </c>
      <c r="J1" s="31"/>
      <c r="K1" s="31"/>
      <c r="L1" s="31"/>
      <c r="M1" s="31"/>
      <c r="N1" s="32"/>
      <c r="O1" s="32"/>
      <c r="P1" s="33"/>
      <c r="Q1" s="34"/>
      <c r="R1" s="33"/>
      <c r="S1" s="34"/>
      <c r="T1" s="33"/>
      <c r="U1" s="34"/>
      <c r="V1" s="33"/>
      <c r="W1" s="32"/>
      <c r="X1" s="32"/>
      <c r="Y1" s="32"/>
      <c r="Z1" s="32"/>
      <c r="AA1" s="32"/>
      <c r="AB1" s="33"/>
      <c r="AC1" s="33"/>
      <c r="AD1" s="33"/>
      <c r="AE1" s="43"/>
      <c r="AF1" s="33"/>
      <c r="AG1" s="33"/>
      <c r="AH1" s="33"/>
      <c r="AI1" s="33"/>
      <c r="AJ1" s="33"/>
      <c r="AK1" s="33"/>
      <c r="AL1" s="33"/>
      <c r="AM1" s="33"/>
      <c r="AN1" s="33"/>
      <c r="AO1" s="33"/>
      <c r="AP1" s="33"/>
      <c r="AQ1" s="33"/>
    </row>
    <row r="2" spans="1:48" ht="16" thickBot="1" x14ac:dyDescent="0.3">
      <c r="D2" s="13" t="str">
        <f>LEFT(Country!B3,3)</f>
        <v>AUS</v>
      </c>
      <c r="J2" s="32"/>
      <c r="K2" s="32"/>
      <c r="L2" s="32"/>
      <c r="M2" s="32"/>
      <c r="N2" s="32"/>
      <c r="O2" s="32"/>
      <c r="P2" s="32"/>
      <c r="Q2" s="34"/>
      <c r="R2" s="32"/>
      <c r="S2" s="34"/>
      <c r="T2" s="32"/>
      <c r="U2" s="34"/>
      <c r="V2" s="32"/>
      <c r="W2" s="32"/>
      <c r="X2" s="32"/>
      <c r="Y2" s="32"/>
      <c r="Z2" s="32"/>
      <c r="AA2" s="32"/>
      <c r="AB2" s="32"/>
      <c r="AC2" s="32"/>
      <c r="AD2" s="32"/>
      <c r="AE2" s="32"/>
      <c r="AF2" s="32"/>
      <c r="AG2" s="32"/>
      <c r="AH2" s="35"/>
      <c r="AI2" s="36"/>
      <c r="AJ2" s="36"/>
      <c r="AK2" s="36"/>
      <c r="AL2" s="36"/>
      <c r="AM2" s="36"/>
      <c r="AN2" s="36"/>
      <c r="AO2" s="36"/>
      <c r="AP2" s="37"/>
      <c r="AQ2" s="37"/>
    </row>
    <row r="3" spans="1:48" ht="20.25" customHeight="1" thickBot="1" x14ac:dyDescent="0.3">
      <c r="D3" s="14"/>
      <c r="E3" s="15"/>
      <c r="F3" s="15"/>
      <c r="G3" s="15"/>
      <c r="H3" s="16"/>
      <c r="I3" s="47"/>
      <c r="J3" s="347" t="s">
        <v>76</v>
      </c>
      <c r="K3" s="310"/>
      <c r="L3" s="310"/>
      <c r="M3" s="348"/>
      <c r="N3" s="312" t="s">
        <v>322</v>
      </c>
      <c r="O3" s="312"/>
      <c r="P3" s="312"/>
      <c r="Q3" s="312"/>
      <c r="R3" s="312"/>
      <c r="S3" s="312"/>
      <c r="T3" s="312"/>
      <c r="U3" s="312"/>
      <c r="V3" s="312"/>
      <c r="W3" s="313"/>
      <c r="X3" s="314" t="s">
        <v>76</v>
      </c>
      <c r="Y3" s="315"/>
      <c r="Z3" s="315"/>
      <c r="AA3" s="316"/>
      <c r="AB3" s="318" t="s">
        <v>77</v>
      </c>
      <c r="AC3" s="318"/>
      <c r="AD3" s="318"/>
      <c r="AE3" s="318"/>
      <c r="AF3" s="318"/>
      <c r="AG3" s="318"/>
      <c r="AH3" s="318"/>
      <c r="AI3" s="318"/>
      <c r="AJ3" s="318"/>
      <c r="AK3" s="318"/>
      <c r="AL3" s="318"/>
      <c r="AM3" s="318"/>
      <c r="AN3" s="318"/>
      <c r="AO3" s="318"/>
      <c r="AP3" s="318"/>
      <c r="AQ3" s="319"/>
      <c r="AR3" s="76"/>
      <c r="AS3" s="305" t="s">
        <v>270</v>
      </c>
      <c r="AT3" s="305"/>
      <c r="AU3" s="305"/>
      <c r="AV3" s="306"/>
    </row>
    <row r="4" spans="1:48" s="30" customFormat="1" ht="100.5" customHeight="1" thickBot="1" x14ac:dyDescent="0.3">
      <c r="A4" s="93" t="s">
        <v>144</v>
      </c>
      <c r="B4" s="94" t="s">
        <v>18</v>
      </c>
      <c r="C4" s="93" t="s">
        <v>15</v>
      </c>
      <c r="D4" s="320" t="s">
        <v>73</v>
      </c>
      <c r="E4" s="321"/>
      <c r="F4" s="321"/>
      <c r="G4" s="321"/>
      <c r="H4" s="322"/>
      <c r="I4" s="227" t="s">
        <v>358</v>
      </c>
      <c r="J4" s="25"/>
      <c r="K4" s="29"/>
      <c r="L4" s="29"/>
      <c r="M4" s="55"/>
      <c r="N4" s="29" t="s">
        <v>78</v>
      </c>
      <c r="O4" s="26" t="s">
        <v>79</v>
      </c>
      <c r="P4" s="27" t="s">
        <v>323</v>
      </c>
      <c r="Q4" s="26" t="s">
        <v>80</v>
      </c>
      <c r="R4" s="211" t="s">
        <v>84</v>
      </c>
      <c r="S4" s="211" t="s">
        <v>85</v>
      </c>
      <c r="T4" s="211" t="s">
        <v>334</v>
      </c>
      <c r="U4" s="211" t="s">
        <v>343</v>
      </c>
      <c r="V4" s="26" t="s">
        <v>324</v>
      </c>
      <c r="W4" s="28" t="s">
        <v>81</v>
      </c>
      <c r="X4" s="25"/>
      <c r="Y4" s="26"/>
      <c r="Z4" s="26"/>
      <c r="AA4" s="55"/>
      <c r="AB4" s="29" t="s">
        <v>82</v>
      </c>
      <c r="AC4" s="26" t="s">
        <v>83</v>
      </c>
      <c r="AD4" s="26" t="s">
        <v>84</v>
      </c>
      <c r="AE4" s="26" t="s">
        <v>85</v>
      </c>
      <c r="AF4" s="40" t="s">
        <v>86</v>
      </c>
      <c r="AG4" s="26" t="s">
        <v>87</v>
      </c>
      <c r="AH4" s="26" t="s">
        <v>343</v>
      </c>
      <c r="AI4" s="41" t="s">
        <v>88</v>
      </c>
      <c r="AJ4" s="26" t="s">
        <v>89</v>
      </c>
      <c r="AK4" s="42" t="s">
        <v>90</v>
      </c>
      <c r="AL4" s="26" t="s">
        <v>87</v>
      </c>
      <c r="AM4" s="26" t="s">
        <v>343</v>
      </c>
      <c r="AN4" s="26" t="s">
        <v>91</v>
      </c>
      <c r="AO4" s="41" t="s">
        <v>92</v>
      </c>
      <c r="AP4" s="26" t="s">
        <v>93</v>
      </c>
      <c r="AQ4" s="55" t="s">
        <v>94</v>
      </c>
      <c r="AR4" s="77"/>
      <c r="AS4" s="29"/>
      <c r="AT4" s="72"/>
      <c r="AU4" s="73"/>
      <c r="AV4" s="74"/>
    </row>
    <row r="5" spans="1:48" ht="50.15" customHeight="1" x14ac:dyDescent="0.25">
      <c r="D5" s="354" t="s">
        <v>231</v>
      </c>
      <c r="E5" s="345"/>
      <c r="F5" s="345"/>
      <c r="G5" s="345"/>
      <c r="H5" s="346"/>
      <c r="I5" s="291"/>
      <c r="J5" s="243"/>
      <c r="K5" s="244"/>
      <c r="L5" s="244"/>
      <c r="M5" s="245"/>
      <c r="N5" s="110"/>
      <c r="O5" s="110"/>
      <c r="P5" s="110"/>
      <c r="Q5" s="111"/>
      <c r="R5" s="195"/>
      <c r="S5" s="110"/>
      <c r="T5" s="110"/>
      <c r="U5" s="110"/>
      <c r="V5" s="171"/>
      <c r="W5" s="172"/>
      <c r="X5" s="248"/>
      <c r="Y5" s="249"/>
      <c r="Z5" s="249"/>
      <c r="AA5" s="250"/>
      <c r="AB5" s="283"/>
      <c r="AC5" s="222"/>
      <c r="AD5" s="175"/>
      <c r="AE5" s="176"/>
      <c r="AF5" s="175"/>
      <c r="AG5" s="177"/>
      <c r="AH5" s="119"/>
      <c r="AI5" s="177"/>
      <c r="AJ5" s="119"/>
      <c r="AK5" s="177"/>
      <c r="AL5" s="119"/>
      <c r="AM5" s="175"/>
      <c r="AN5" s="119"/>
      <c r="AO5" s="177"/>
      <c r="AP5" s="119"/>
      <c r="AQ5" s="228"/>
      <c r="AR5" s="77"/>
      <c r="AS5" s="103"/>
      <c r="AT5" s="104"/>
      <c r="AU5" s="104"/>
      <c r="AV5" s="105"/>
    </row>
    <row r="6" spans="1:48" ht="134.15" customHeight="1" x14ac:dyDescent="0.25">
      <c r="D6" s="294"/>
      <c r="E6" s="295"/>
      <c r="F6" s="295"/>
      <c r="G6" s="295"/>
      <c r="H6" s="296"/>
      <c r="I6" s="291" t="s">
        <v>282</v>
      </c>
      <c r="J6" s="63"/>
      <c r="K6" s="246"/>
      <c r="L6" s="246"/>
      <c r="M6" s="50"/>
      <c r="N6" s="110"/>
      <c r="O6" s="110"/>
      <c r="P6" s="110"/>
      <c r="Q6" s="111"/>
      <c r="R6" s="110"/>
      <c r="S6" s="110"/>
      <c r="T6" s="110"/>
      <c r="U6" s="110"/>
      <c r="V6" s="112"/>
      <c r="W6" s="173"/>
      <c r="X6" s="145"/>
      <c r="Y6" s="174"/>
      <c r="Z6" s="174"/>
      <c r="AA6" s="113"/>
      <c r="AB6" s="283"/>
      <c r="AC6" s="222"/>
      <c r="AD6" s="119"/>
      <c r="AE6" s="176"/>
      <c r="AF6" s="119"/>
      <c r="AG6" s="177"/>
      <c r="AH6" s="119"/>
      <c r="AI6" s="177"/>
      <c r="AJ6" s="119"/>
      <c r="AK6" s="177"/>
      <c r="AL6" s="119"/>
      <c r="AM6" s="119"/>
      <c r="AN6" s="119"/>
      <c r="AO6" s="177"/>
      <c r="AP6" s="119"/>
      <c r="AQ6" s="228"/>
      <c r="AR6" s="77"/>
      <c r="AS6" s="103"/>
      <c r="AT6" s="108"/>
      <c r="AU6" s="108"/>
      <c r="AV6" s="105"/>
    </row>
    <row r="7" spans="1:48" s="43" customFormat="1" ht="54.65" customHeight="1" x14ac:dyDescent="0.25">
      <c r="A7" s="122" t="str">
        <f>MID(E7,FIND("(Q",E7)+1,7)</f>
        <v>Q10c.01</v>
      </c>
      <c r="B7" s="123" t="s">
        <v>145</v>
      </c>
      <c r="C7" s="124"/>
      <c r="D7" s="295"/>
      <c r="E7" s="329" t="s">
        <v>310</v>
      </c>
      <c r="F7" s="329"/>
      <c r="G7" s="329"/>
      <c r="H7" s="330"/>
      <c r="I7" s="46" t="s">
        <v>303</v>
      </c>
      <c r="J7" s="178"/>
      <c r="K7" s="125"/>
      <c r="L7" s="125"/>
      <c r="M7" s="126"/>
      <c r="N7" s="127" t="s">
        <v>0</v>
      </c>
      <c r="O7" s="128" t="s">
        <v>433</v>
      </c>
      <c r="P7" s="128"/>
      <c r="Q7" s="128"/>
      <c r="R7" s="127"/>
      <c r="S7" s="127"/>
      <c r="T7" s="127"/>
      <c r="U7" s="127"/>
      <c r="V7" s="128" t="str">
        <f t="shared" ref="V7:V8" si="0">IF(AND(T7="",R7="",P7="",N7=""),"",IF(AND(T7="",R7="", P7=""),N7,IF(AND(T7="", R7="",P7&lt;&gt;""),P7,IF(AND(T7="",R7&lt;&gt;""),R7,T7))))</f>
        <v/>
      </c>
      <c r="W7" s="179"/>
      <c r="X7" s="107"/>
      <c r="Y7" s="96"/>
      <c r="Z7" s="96"/>
      <c r="AA7" s="106"/>
      <c r="AB7" s="285"/>
      <c r="AC7" s="286"/>
      <c r="AD7" s="132"/>
      <c r="AE7" s="131"/>
      <c r="AF7" s="132" t="str">
        <f>IF(AND(AD7="",AB7=""),"",IF(AND(AD7="",AB7&lt;&gt;""),AB7,IF(AND(AD7="",AB7&lt;&gt;""),AB7,AD7)))</f>
        <v/>
      </c>
      <c r="AG7" s="133"/>
      <c r="AH7" s="134"/>
      <c r="AI7" s="133"/>
      <c r="AJ7" s="134"/>
      <c r="AK7" s="133" t="str">
        <f>IF(AND(AI7="",AG7="",AF7=""),"",IF(AND(AI7="",AG7=""),AF7,IF(AND(AI7="",AG7&lt;&gt;""),AG7,IF(AND(AI7="",AG7&lt;&gt;""),AG7,AI7))))</f>
        <v/>
      </c>
      <c r="AL7" s="134"/>
      <c r="AM7" s="134"/>
      <c r="AN7" s="134"/>
      <c r="AO7" s="133"/>
      <c r="AP7" s="134" t="str">
        <f>IF(AND(AN7="",AL7="",AK7=""),".",IF(AND(AN7="",AL7=""),AK7,IF(AND(AN7="",AL7&lt;&gt;""),AL7,IF(AND(AN7="",AL7&lt;&gt;""),AL7,AN7))))</f>
        <v>.</v>
      </c>
      <c r="AQ7" s="180"/>
      <c r="AR7" s="76"/>
      <c r="AS7" s="103"/>
      <c r="AT7" s="108"/>
      <c r="AU7" s="108"/>
      <c r="AV7" s="105"/>
    </row>
    <row r="8" spans="1:48" s="43" customFormat="1" ht="43" customHeight="1" x14ac:dyDescent="0.25">
      <c r="A8" s="122" t="str">
        <f>MID(E8,FIND("(Q",E8)+1,7)</f>
        <v>Q10c.02</v>
      </c>
      <c r="B8" s="123" t="s">
        <v>145</v>
      </c>
      <c r="C8" s="137"/>
      <c r="D8" s="294"/>
      <c r="E8" s="329" t="s">
        <v>308</v>
      </c>
      <c r="F8" s="329"/>
      <c r="G8" s="329"/>
      <c r="H8" s="330"/>
      <c r="I8" s="213" t="s">
        <v>304</v>
      </c>
      <c r="J8" s="178"/>
      <c r="K8" s="125"/>
      <c r="L8" s="125"/>
      <c r="M8" s="126"/>
      <c r="N8" s="138" t="s">
        <v>0</v>
      </c>
      <c r="O8" s="128" t="s">
        <v>433</v>
      </c>
      <c r="P8" s="128"/>
      <c r="Q8" s="128"/>
      <c r="R8" s="127"/>
      <c r="S8" s="127"/>
      <c r="T8" s="127"/>
      <c r="U8" s="127"/>
      <c r="V8" s="128" t="str">
        <f t="shared" si="0"/>
        <v/>
      </c>
      <c r="W8" s="179"/>
      <c r="X8" s="107"/>
      <c r="Y8" s="96"/>
      <c r="Z8" s="96"/>
      <c r="AA8" s="106"/>
      <c r="AB8" s="285"/>
      <c r="AC8" s="286"/>
      <c r="AD8" s="132"/>
      <c r="AE8" s="131"/>
      <c r="AF8" s="132" t="str">
        <f t="shared" ref="AF8:AF28" si="1">IF(AND(AD8="",AB8=""),"",IF(AND(AD8="",AB8&lt;&gt;""),AB8,IF(AND(AD8="",AB8&lt;&gt;""),AB8,AD8)))</f>
        <v/>
      </c>
      <c r="AG8" s="133"/>
      <c r="AH8" s="134"/>
      <c r="AI8" s="133"/>
      <c r="AJ8" s="134"/>
      <c r="AK8" s="133" t="str">
        <f t="shared" ref="AK8:AK28" si="2">IF(AND(AI8="",AG8="",AF8=""),"",IF(AND(AI8="",AG8=""),AF8,IF(AND(AI8="",AG8&lt;&gt;""),AG8,IF(AND(AI8="",AG8&lt;&gt;""),AG8,AI8))))</f>
        <v/>
      </c>
      <c r="AL8" s="134"/>
      <c r="AM8" s="134"/>
      <c r="AN8" s="134"/>
      <c r="AO8" s="133"/>
      <c r="AP8" s="134" t="str">
        <f t="shared" ref="AP8:AP28" si="3">IF(AND(AN8="",AL8="",AK8=""),".",IF(AND(AN8="",AL8=""),AK8,IF(AND(AN8="",AL8&lt;&gt;""),AL8,IF(AND(AN8="",AL8&lt;&gt;""),AL8,AN8))))</f>
        <v>.</v>
      </c>
      <c r="AQ8" s="180"/>
      <c r="AR8" s="76"/>
      <c r="AS8" s="103"/>
      <c r="AT8" s="108"/>
      <c r="AU8" s="108"/>
      <c r="AV8" s="105"/>
    </row>
    <row r="9" spans="1:48" ht="301.5" customHeight="1" x14ac:dyDescent="0.25">
      <c r="A9" s="122" t="str">
        <f>MID(E9,FIND("(Q",E9)+1,8)</f>
        <v>Q10c.1.1</v>
      </c>
      <c r="B9" s="91" t="s">
        <v>20</v>
      </c>
      <c r="D9" s="294"/>
      <c r="E9" s="323" t="s">
        <v>236</v>
      </c>
      <c r="F9" s="323"/>
      <c r="G9" s="323"/>
      <c r="H9" s="324"/>
      <c r="I9" s="355" t="s">
        <v>437</v>
      </c>
      <c r="J9" s="63"/>
      <c r="K9" s="246"/>
      <c r="L9" s="246"/>
      <c r="M9" s="50"/>
      <c r="N9" s="127" t="s">
        <v>0</v>
      </c>
      <c r="O9" s="128" t="str">
        <f>IF(OR(B9="NI",B9="N"),"New question introduced in 2023 - Please answer this question for the year of the previous update in Column P",IF(B9="EC","Small changes were made to the question. Take extra care when validating the response in Column N. If necessary, please change your answer in Column P",""))</f>
        <v>New question introduced in 2023 - Please answer this question for the year of the previous update in Column P</v>
      </c>
      <c r="P9" s="127"/>
      <c r="Q9" s="128"/>
      <c r="R9" s="127"/>
      <c r="S9" s="127"/>
      <c r="T9" s="127"/>
      <c r="U9" s="127"/>
      <c r="V9" s="128" t="str">
        <f>IF(AND(T9="",R9="",P9="",N9=""),"",IF(AND(T9="",R9="", P9=""),N9,IF(AND(T9="", R9="",P9&lt;&gt;""),P9,IF(AND(T9="",R9&lt;&gt;""),R9,T9))))</f>
        <v/>
      </c>
      <c r="W9" s="181"/>
      <c r="X9" s="145"/>
      <c r="Y9" s="174"/>
      <c r="Z9" s="174"/>
      <c r="AA9" s="113"/>
      <c r="AB9" s="285"/>
      <c r="AC9" s="223"/>
      <c r="AD9" s="134"/>
      <c r="AE9" s="182"/>
      <c r="AF9" s="134" t="str">
        <f t="shared" si="1"/>
        <v/>
      </c>
      <c r="AG9" s="133"/>
      <c r="AH9" s="134"/>
      <c r="AI9" s="133"/>
      <c r="AJ9" s="134"/>
      <c r="AK9" s="133" t="str">
        <f t="shared" si="2"/>
        <v/>
      </c>
      <c r="AL9" s="134"/>
      <c r="AM9" s="134"/>
      <c r="AN9" s="134"/>
      <c r="AO9" s="133"/>
      <c r="AP9" s="134" t="str">
        <f t="shared" si="3"/>
        <v>.</v>
      </c>
      <c r="AQ9" s="180"/>
      <c r="AR9" s="76"/>
      <c r="AS9" s="103"/>
      <c r="AT9" s="108"/>
      <c r="AU9" s="108"/>
      <c r="AV9" s="105"/>
    </row>
    <row r="10" spans="1:48" ht="36" customHeight="1" x14ac:dyDescent="0.25">
      <c r="A10" s="122" t="str">
        <f t="shared" ref="A10:A14" si="4">MID(E10,FIND("(Q",E10)+1,9)</f>
        <v>Q10c.1.1a</v>
      </c>
      <c r="B10" s="91" t="s">
        <v>145</v>
      </c>
      <c r="D10" s="294"/>
      <c r="E10" s="329" t="s">
        <v>232</v>
      </c>
      <c r="F10" s="329"/>
      <c r="G10" s="329"/>
      <c r="H10" s="330"/>
      <c r="I10" s="336"/>
      <c r="J10" s="63"/>
      <c r="K10" s="246"/>
      <c r="L10" s="246"/>
      <c r="M10" s="50"/>
      <c r="N10" s="127" t="s">
        <v>0</v>
      </c>
      <c r="O10" s="128" t="s">
        <v>333</v>
      </c>
      <c r="P10" s="127"/>
      <c r="Q10" s="128"/>
      <c r="R10" s="127"/>
      <c r="S10" s="127"/>
      <c r="T10" s="127"/>
      <c r="U10" s="127"/>
      <c r="V10" s="139" t="str">
        <f t="shared" ref="V10:V28" si="5">IF(AND(T10="",R10="",P10="",N10=""),"",IF(AND(T10="",R10="", P10=""),N10,IF(AND(T10="", R10="",P10&lt;&gt;""),P10,IF(AND(T10="",R10&lt;&gt;""),R10,T10))))</f>
        <v/>
      </c>
      <c r="W10" s="181"/>
      <c r="X10" s="145"/>
      <c r="Y10" s="174"/>
      <c r="Z10" s="174"/>
      <c r="AA10" s="113"/>
      <c r="AB10" s="285"/>
      <c r="AC10" s="223"/>
      <c r="AD10" s="134"/>
      <c r="AE10" s="182"/>
      <c r="AF10" s="134" t="str">
        <f t="shared" si="1"/>
        <v/>
      </c>
      <c r="AG10" s="133"/>
      <c r="AH10" s="134"/>
      <c r="AI10" s="133"/>
      <c r="AJ10" s="134"/>
      <c r="AK10" s="133" t="str">
        <f t="shared" si="2"/>
        <v/>
      </c>
      <c r="AL10" s="134"/>
      <c r="AM10" s="134"/>
      <c r="AN10" s="134"/>
      <c r="AO10" s="133"/>
      <c r="AP10" s="134" t="str">
        <f t="shared" si="3"/>
        <v>.</v>
      </c>
      <c r="AQ10" s="180"/>
      <c r="AR10" s="136"/>
      <c r="AS10" s="103"/>
      <c r="AT10" s="108"/>
      <c r="AU10" s="108"/>
      <c r="AV10" s="105"/>
    </row>
    <row r="11" spans="1:48" ht="78.75" customHeight="1" x14ac:dyDescent="0.25">
      <c r="A11" s="122" t="str">
        <f t="shared" si="4"/>
        <v>Q10c.1.1b</v>
      </c>
      <c r="B11" s="91" t="s">
        <v>20</v>
      </c>
      <c r="D11" s="294"/>
      <c r="E11" s="307" t="s">
        <v>275</v>
      </c>
      <c r="F11" s="307"/>
      <c r="G11" s="307"/>
      <c r="H11" s="308"/>
      <c r="I11" s="297" t="s">
        <v>356</v>
      </c>
      <c r="J11" s="63"/>
      <c r="K11" s="246"/>
      <c r="L11" s="246"/>
      <c r="M11" s="50"/>
      <c r="N11" s="127" t="s">
        <v>0</v>
      </c>
      <c r="O11" s="128" t="str">
        <f t="shared" ref="O11:O21" si="6">IF(OR(B11="NI",B11="N"),"New question introduced in 2023 - Please answer this question for the year of the previous update in Column P",IF(B11="EC","Small changes were made to the question. Take extra care when validating the response in Column N. If necessary, please change your answer in Column P",""))</f>
        <v>New question introduced in 2023 - Please answer this question for the year of the previous update in Column P</v>
      </c>
      <c r="P11" s="127"/>
      <c r="Q11" s="128"/>
      <c r="R11" s="127"/>
      <c r="S11" s="127"/>
      <c r="T11" s="127"/>
      <c r="U11" s="127"/>
      <c r="V11" s="139" t="str">
        <f t="shared" si="5"/>
        <v/>
      </c>
      <c r="W11" s="181"/>
      <c r="X11" s="145"/>
      <c r="Y11" s="174"/>
      <c r="Z11" s="174"/>
      <c r="AA11" s="113"/>
      <c r="AB11" s="285"/>
      <c r="AC11" s="223"/>
      <c r="AD11" s="134"/>
      <c r="AE11" s="182"/>
      <c r="AF11" s="134" t="str">
        <f t="shared" si="1"/>
        <v/>
      </c>
      <c r="AG11" s="133"/>
      <c r="AH11" s="134"/>
      <c r="AI11" s="133"/>
      <c r="AJ11" s="134"/>
      <c r="AK11" s="133" t="str">
        <f t="shared" si="2"/>
        <v/>
      </c>
      <c r="AL11" s="134"/>
      <c r="AM11" s="134"/>
      <c r="AN11" s="134"/>
      <c r="AO11" s="133"/>
      <c r="AP11" s="134" t="str">
        <f t="shared" si="3"/>
        <v>.</v>
      </c>
      <c r="AQ11" s="180"/>
      <c r="AR11" s="76"/>
      <c r="AS11" s="103"/>
      <c r="AT11" s="108"/>
      <c r="AU11" s="108"/>
      <c r="AV11" s="105"/>
    </row>
    <row r="12" spans="1:48" ht="78.75" customHeight="1" x14ac:dyDescent="0.25">
      <c r="A12" s="122" t="str">
        <f t="shared" si="4"/>
        <v>Q10c.1.1c</v>
      </c>
      <c r="B12" s="91" t="s">
        <v>145</v>
      </c>
      <c r="D12" s="294"/>
      <c r="E12" s="349" t="s">
        <v>276</v>
      </c>
      <c r="F12" s="349"/>
      <c r="G12" s="349"/>
      <c r="H12" s="350"/>
      <c r="I12" s="297"/>
      <c r="J12" s="63"/>
      <c r="K12" s="246"/>
      <c r="L12" s="246"/>
      <c r="M12" s="50"/>
      <c r="N12" s="127" t="s">
        <v>0</v>
      </c>
      <c r="O12" s="128" t="str">
        <f t="shared" si="6"/>
        <v>New question introduced in 2023 - Please answer this question for the year of the previous update in Column P</v>
      </c>
      <c r="P12" s="127"/>
      <c r="Q12" s="128"/>
      <c r="R12" s="127"/>
      <c r="S12" s="127"/>
      <c r="T12" s="127"/>
      <c r="U12" s="127"/>
      <c r="V12" s="139" t="str">
        <f t="shared" si="5"/>
        <v/>
      </c>
      <c r="W12" s="181"/>
      <c r="X12" s="145"/>
      <c r="Y12" s="174"/>
      <c r="Z12" s="174"/>
      <c r="AA12" s="113"/>
      <c r="AB12" s="285"/>
      <c r="AC12" s="223"/>
      <c r="AD12" s="134"/>
      <c r="AE12" s="182"/>
      <c r="AF12" s="134" t="str">
        <f t="shared" si="1"/>
        <v/>
      </c>
      <c r="AG12" s="133"/>
      <c r="AH12" s="134"/>
      <c r="AI12" s="133"/>
      <c r="AJ12" s="134"/>
      <c r="AK12" s="133" t="str">
        <f t="shared" si="2"/>
        <v/>
      </c>
      <c r="AL12" s="134"/>
      <c r="AM12" s="134"/>
      <c r="AN12" s="134"/>
      <c r="AO12" s="133"/>
      <c r="AP12" s="134" t="str">
        <f t="shared" si="3"/>
        <v>.</v>
      </c>
      <c r="AQ12" s="180"/>
      <c r="AR12" s="76"/>
      <c r="AS12" s="103"/>
      <c r="AT12" s="108"/>
      <c r="AU12" s="108"/>
      <c r="AV12" s="105"/>
    </row>
    <row r="13" spans="1:48" ht="81" customHeight="1" x14ac:dyDescent="0.25">
      <c r="A13" s="122" t="str">
        <f t="shared" si="4"/>
        <v>Q10c.1.1d</v>
      </c>
      <c r="B13" s="91" t="s">
        <v>20</v>
      </c>
      <c r="D13" s="294"/>
      <c r="E13" s="307" t="s">
        <v>277</v>
      </c>
      <c r="F13" s="307"/>
      <c r="G13" s="307"/>
      <c r="H13" s="308"/>
      <c r="I13" s="298" t="s">
        <v>327</v>
      </c>
      <c r="J13" s="63"/>
      <c r="K13" s="246"/>
      <c r="L13" s="246"/>
      <c r="M13" s="50"/>
      <c r="N13" s="127" t="s">
        <v>0</v>
      </c>
      <c r="O13" s="128" t="str">
        <f t="shared" si="6"/>
        <v>New question introduced in 2023 - Please answer this question for the year of the previous update in Column P</v>
      </c>
      <c r="P13" s="127"/>
      <c r="Q13" s="128"/>
      <c r="R13" s="127"/>
      <c r="S13" s="127"/>
      <c r="T13" s="127"/>
      <c r="U13" s="127"/>
      <c r="V13" s="139" t="str">
        <f t="shared" si="5"/>
        <v/>
      </c>
      <c r="W13" s="181"/>
      <c r="X13" s="145"/>
      <c r="Y13" s="174"/>
      <c r="Z13" s="174"/>
      <c r="AA13" s="113"/>
      <c r="AB13" s="285"/>
      <c r="AC13" s="223"/>
      <c r="AD13" s="134"/>
      <c r="AE13" s="182"/>
      <c r="AF13" s="134" t="str">
        <f t="shared" si="1"/>
        <v/>
      </c>
      <c r="AG13" s="133"/>
      <c r="AH13" s="134"/>
      <c r="AI13" s="133"/>
      <c r="AJ13" s="134"/>
      <c r="AK13" s="133" t="str">
        <f t="shared" si="2"/>
        <v/>
      </c>
      <c r="AL13" s="134"/>
      <c r="AM13" s="134"/>
      <c r="AN13" s="134"/>
      <c r="AO13" s="133"/>
      <c r="AP13" s="134" t="str">
        <f t="shared" si="3"/>
        <v>.</v>
      </c>
      <c r="AQ13" s="180"/>
      <c r="AR13" s="76"/>
      <c r="AS13" s="103"/>
      <c r="AT13" s="108"/>
      <c r="AU13" s="108"/>
      <c r="AV13" s="105"/>
    </row>
    <row r="14" spans="1:48" ht="62.5" customHeight="1" x14ac:dyDescent="0.25">
      <c r="A14" s="122" t="str">
        <f t="shared" si="4"/>
        <v>Q10c.1.1e</v>
      </c>
      <c r="B14" s="91" t="s">
        <v>145</v>
      </c>
      <c r="D14" s="294"/>
      <c r="E14" s="349" t="s">
        <v>278</v>
      </c>
      <c r="F14" s="349"/>
      <c r="G14" s="349"/>
      <c r="H14" s="350"/>
      <c r="I14" s="291"/>
      <c r="J14" s="63"/>
      <c r="K14" s="246"/>
      <c r="L14" s="246"/>
      <c r="M14" s="50"/>
      <c r="N14" s="127" t="s">
        <v>0</v>
      </c>
      <c r="O14" s="128" t="s">
        <v>332</v>
      </c>
      <c r="P14" s="127"/>
      <c r="Q14" s="128"/>
      <c r="R14" s="127"/>
      <c r="S14" s="127"/>
      <c r="T14" s="127"/>
      <c r="U14" s="127"/>
      <c r="V14" s="139" t="str">
        <f t="shared" si="5"/>
        <v/>
      </c>
      <c r="W14" s="181"/>
      <c r="X14" s="145"/>
      <c r="Y14" s="174"/>
      <c r="Z14" s="174"/>
      <c r="AA14" s="113"/>
      <c r="AB14" s="285"/>
      <c r="AC14" s="223"/>
      <c r="AD14" s="134"/>
      <c r="AE14" s="182"/>
      <c r="AF14" s="134" t="str">
        <f t="shared" si="1"/>
        <v/>
      </c>
      <c r="AG14" s="133"/>
      <c r="AH14" s="134"/>
      <c r="AI14" s="133"/>
      <c r="AJ14" s="134"/>
      <c r="AK14" s="133" t="str">
        <f t="shared" si="2"/>
        <v/>
      </c>
      <c r="AL14" s="134"/>
      <c r="AM14" s="134"/>
      <c r="AN14" s="134"/>
      <c r="AO14" s="133"/>
      <c r="AP14" s="134" t="str">
        <f t="shared" si="3"/>
        <v>.</v>
      </c>
      <c r="AQ14" s="180"/>
      <c r="AR14" s="76"/>
      <c r="AS14" s="103"/>
      <c r="AT14" s="108"/>
      <c r="AU14" s="108"/>
      <c r="AV14" s="105"/>
    </row>
    <row r="15" spans="1:48" ht="87.75" customHeight="1" x14ac:dyDescent="0.25">
      <c r="A15" s="122" t="str">
        <f>MID(E15,FIND("(Q",E15)+1,8)</f>
        <v>Q10c.1.2</v>
      </c>
      <c r="B15" s="91" t="s">
        <v>20</v>
      </c>
      <c r="D15" s="294"/>
      <c r="E15" s="323" t="s">
        <v>237</v>
      </c>
      <c r="F15" s="323"/>
      <c r="G15" s="323"/>
      <c r="H15" s="324"/>
      <c r="I15" s="336" t="s">
        <v>320</v>
      </c>
      <c r="J15" s="63"/>
      <c r="K15" s="246"/>
      <c r="L15" s="246"/>
      <c r="M15" s="50"/>
      <c r="N15" s="127" t="s">
        <v>0</v>
      </c>
      <c r="O15" s="128" t="str">
        <f t="shared" si="6"/>
        <v>New question introduced in 2023 - Please answer this question for the year of the previous update in Column P</v>
      </c>
      <c r="P15" s="127"/>
      <c r="Q15" s="128"/>
      <c r="R15" s="127"/>
      <c r="S15" s="127"/>
      <c r="T15" s="127"/>
      <c r="U15" s="127"/>
      <c r="V15" s="139" t="str">
        <f t="shared" si="5"/>
        <v/>
      </c>
      <c r="W15" s="181"/>
      <c r="X15" s="145"/>
      <c r="Y15" s="174"/>
      <c r="Z15" s="174"/>
      <c r="AA15" s="113"/>
      <c r="AB15" s="285"/>
      <c r="AC15" s="223"/>
      <c r="AD15" s="134"/>
      <c r="AE15" s="182"/>
      <c r="AF15" s="134" t="str">
        <f t="shared" si="1"/>
        <v/>
      </c>
      <c r="AG15" s="133"/>
      <c r="AH15" s="134"/>
      <c r="AI15" s="133"/>
      <c r="AJ15" s="134"/>
      <c r="AK15" s="133" t="str">
        <f t="shared" si="2"/>
        <v/>
      </c>
      <c r="AL15" s="134"/>
      <c r="AM15" s="134"/>
      <c r="AN15" s="134"/>
      <c r="AO15" s="133"/>
      <c r="AP15" s="134" t="str">
        <f t="shared" si="3"/>
        <v>.</v>
      </c>
      <c r="AQ15" s="180"/>
      <c r="AR15" s="76"/>
      <c r="AS15" s="103"/>
      <c r="AT15" s="108"/>
      <c r="AU15" s="108"/>
      <c r="AV15" s="105"/>
    </row>
    <row r="16" spans="1:48" ht="87.75" customHeight="1" x14ac:dyDescent="0.25">
      <c r="A16" s="122" t="str">
        <f>MID(E16,FIND("(Q",E16)+1,9)</f>
        <v>Q10c.1.2a</v>
      </c>
      <c r="B16" s="91" t="s">
        <v>145</v>
      </c>
      <c r="D16" s="294"/>
      <c r="E16" s="329" t="s">
        <v>233</v>
      </c>
      <c r="F16" s="329"/>
      <c r="G16" s="329"/>
      <c r="H16" s="330"/>
      <c r="I16" s="336"/>
      <c r="J16" s="63"/>
      <c r="K16" s="246"/>
      <c r="L16" s="246"/>
      <c r="M16" s="50"/>
      <c r="N16" s="127" t="s">
        <v>0</v>
      </c>
      <c r="O16" s="128" t="s">
        <v>332</v>
      </c>
      <c r="P16" s="127"/>
      <c r="Q16" s="128"/>
      <c r="R16" s="127"/>
      <c r="S16" s="127"/>
      <c r="T16" s="127"/>
      <c r="U16" s="127"/>
      <c r="V16" s="139" t="str">
        <f t="shared" si="5"/>
        <v/>
      </c>
      <c r="W16" s="181"/>
      <c r="X16" s="145"/>
      <c r="Y16" s="174"/>
      <c r="Z16" s="174"/>
      <c r="AA16" s="113"/>
      <c r="AB16" s="285"/>
      <c r="AC16" s="223"/>
      <c r="AD16" s="134"/>
      <c r="AE16" s="182"/>
      <c r="AF16" s="134" t="str">
        <f t="shared" si="1"/>
        <v/>
      </c>
      <c r="AG16" s="133"/>
      <c r="AH16" s="134"/>
      <c r="AI16" s="133"/>
      <c r="AJ16" s="134"/>
      <c r="AK16" s="133" t="str">
        <f t="shared" si="2"/>
        <v/>
      </c>
      <c r="AL16" s="134"/>
      <c r="AM16" s="134"/>
      <c r="AN16" s="134"/>
      <c r="AO16" s="133"/>
      <c r="AP16" s="134" t="str">
        <f t="shared" si="3"/>
        <v>.</v>
      </c>
      <c r="AQ16" s="180"/>
      <c r="AR16" s="76"/>
      <c r="AS16" s="103"/>
      <c r="AT16" s="108"/>
      <c r="AU16" s="108"/>
      <c r="AV16" s="105"/>
    </row>
    <row r="17" spans="1:49" ht="87.75" customHeight="1" x14ac:dyDescent="0.25">
      <c r="A17" s="122" t="str">
        <f>MID(E17,FIND("(Q",E17)+1,9)</f>
        <v>Q10c.1.2b</v>
      </c>
      <c r="B17" s="91" t="s">
        <v>20</v>
      </c>
      <c r="D17" s="294"/>
      <c r="E17" s="323" t="s">
        <v>457</v>
      </c>
      <c r="F17" s="323"/>
      <c r="G17" s="323"/>
      <c r="H17" s="324"/>
      <c r="I17" s="336"/>
      <c r="J17" s="63"/>
      <c r="K17" s="246"/>
      <c r="L17" s="246"/>
      <c r="M17" s="50"/>
      <c r="N17" s="127" t="s">
        <v>0</v>
      </c>
      <c r="O17" s="128" t="str">
        <f t="shared" si="6"/>
        <v>New question introduced in 2023 - Please answer this question for the year of the previous update in Column P</v>
      </c>
      <c r="P17" s="127"/>
      <c r="Q17" s="128"/>
      <c r="R17" s="127"/>
      <c r="S17" s="127"/>
      <c r="T17" s="127"/>
      <c r="U17" s="127"/>
      <c r="V17" s="139" t="str">
        <f t="shared" si="5"/>
        <v/>
      </c>
      <c r="W17" s="181"/>
      <c r="X17" s="145"/>
      <c r="Y17" s="174"/>
      <c r="Z17" s="174"/>
      <c r="AA17" s="113"/>
      <c r="AB17" s="285"/>
      <c r="AC17" s="223"/>
      <c r="AD17" s="134"/>
      <c r="AE17" s="182"/>
      <c r="AF17" s="134" t="str">
        <f t="shared" si="1"/>
        <v/>
      </c>
      <c r="AG17" s="133"/>
      <c r="AH17" s="134"/>
      <c r="AI17" s="133"/>
      <c r="AJ17" s="134"/>
      <c r="AK17" s="133" t="str">
        <f t="shared" si="2"/>
        <v/>
      </c>
      <c r="AL17" s="134"/>
      <c r="AM17" s="134"/>
      <c r="AN17" s="134"/>
      <c r="AO17" s="133"/>
      <c r="AP17" s="134" t="str">
        <f t="shared" si="3"/>
        <v>.</v>
      </c>
      <c r="AQ17" s="180"/>
      <c r="AR17" s="76"/>
      <c r="AS17" s="103"/>
      <c r="AT17" s="108"/>
      <c r="AU17" s="108"/>
      <c r="AV17" s="105"/>
    </row>
    <row r="18" spans="1:49" ht="87.75" customHeight="1" x14ac:dyDescent="0.25">
      <c r="A18" s="122" t="str">
        <f>MID(E18,FIND("(Q",E18)+1,9)</f>
        <v>Q10c.1.2c</v>
      </c>
      <c r="B18" s="91" t="s">
        <v>145</v>
      </c>
      <c r="D18" s="294"/>
      <c r="E18" s="329" t="s">
        <v>279</v>
      </c>
      <c r="F18" s="329"/>
      <c r="G18" s="329"/>
      <c r="H18" s="330"/>
      <c r="I18" s="336"/>
      <c r="J18" s="63"/>
      <c r="K18" s="246"/>
      <c r="L18" s="246"/>
      <c r="M18" s="50"/>
      <c r="N18" s="127" t="s">
        <v>0</v>
      </c>
      <c r="O18" s="128" t="s">
        <v>332</v>
      </c>
      <c r="P18" s="127"/>
      <c r="Q18" s="128"/>
      <c r="R18" s="127"/>
      <c r="S18" s="127"/>
      <c r="T18" s="127"/>
      <c r="U18" s="127"/>
      <c r="V18" s="139" t="str">
        <f t="shared" si="5"/>
        <v/>
      </c>
      <c r="W18" s="181"/>
      <c r="X18" s="145"/>
      <c r="Y18" s="174"/>
      <c r="Z18" s="174"/>
      <c r="AA18" s="113"/>
      <c r="AB18" s="285"/>
      <c r="AC18" s="223"/>
      <c r="AD18" s="134"/>
      <c r="AE18" s="182"/>
      <c r="AF18" s="134" t="str">
        <f t="shared" si="1"/>
        <v/>
      </c>
      <c r="AG18" s="133"/>
      <c r="AH18" s="134"/>
      <c r="AI18" s="133"/>
      <c r="AJ18" s="134"/>
      <c r="AK18" s="133" t="str">
        <f t="shared" si="2"/>
        <v/>
      </c>
      <c r="AL18" s="134"/>
      <c r="AM18" s="134"/>
      <c r="AN18" s="134"/>
      <c r="AO18" s="133"/>
      <c r="AP18" s="134" t="str">
        <f t="shared" si="3"/>
        <v>.</v>
      </c>
      <c r="AQ18" s="180"/>
      <c r="AR18" s="78"/>
      <c r="AS18" s="103"/>
      <c r="AT18" s="108"/>
      <c r="AU18" s="108"/>
      <c r="AV18" s="105"/>
    </row>
    <row r="19" spans="1:49" ht="57" customHeight="1" x14ac:dyDescent="0.25">
      <c r="A19" s="122" t="str">
        <f>MID(E19,FIND("(Q",E19)+1,8)</f>
        <v>Q10c.1.3</v>
      </c>
      <c r="B19" s="91" t="s">
        <v>20</v>
      </c>
      <c r="D19" s="294"/>
      <c r="E19" s="323" t="s">
        <v>238</v>
      </c>
      <c r="F19" s="323"/>
      <c r="G19" s="323"/>
      <c r="H19" s="324"/>
      <c r="I19" s="302" t="s">
        <v>436</v>
      </c>
      <c r="J19" s="63"/>
      <c r="K19" s="246"/>
      <c r="L19" s="246"/>
      <c r="M19" s="50"/>
      <c r="N19" s="127" t="s">
        <v>0</v>
      </c>
      <c r="O19" s="128" t="str">
        <f t="shared" si="6"/>
        <v>New question introduced in 2023 - Please answer this question for the year of the previous update in Column P</v>
      </c>
      <c r="P19" s="127"/>
      <c r="Q19" s="128"/>
      <c r="R19" s="127"/>
      <c r="S19" s="127"/>
      <c r="T19" s="127"/>
      <c r="U19" s="127"/>
      <c r="V19" s="139" t="str">
        <f t="shared" si="5"/>
        <v/>
      </c>
      <c r="W19" s="181"/>
      <c r="X19" s="145"/>
      <c r="Y19" s="174"/>
      <c r="Z19" s="174"/>
      <c r="AA19" s="113"/>
      <c r="AB19" s="285"/>
      <c r="AC19" s="223"/>
      <c r="AD19" s="134"/>
      <c r="AE19" s="182"/>
      <c r="AF19" s="134" t="str">
        <f t="shared" si="1"/>
        <v/>
      </c>
      <c r="AG19" s="133"/>
      <c r="AH19" s="134"/>
      <c r="AI19" s="133"/>
      <c r="AJ19" s="134"/>
      <c r="AK19" s="133" t="str">
        <f t="shared" si="2"/>
        <v/>
      </c>
      <c r="AL19" s="134"/>
      <c r="AM19" s="134"/>
      <c r="AN19" s="134"/>
      <c r="AO19" s="133"/>
      <c r="AP19" s="134" t="str">
        <f t="shared" si="3"/>
        <v>.</v>
      </c>
      <c r="AQ19" s="180"/>
      <c r="AR19" s="76"/>
      <c r="AS19" s="103"/>
      <c r="AT19" s="108"/>
      <c r="AU19" s="108"/>
      <c r="AV19" s="105"/>
    </row>
    <row r="20" spans="1:49" ht="57" customHeight="1" x14ac:dyDescent="0.25">
      <c r="A20" s="122" t="str">
        <f>MID(E20,FIND("(Q",E20)+1,9)</f>
        <v>Q10c.1.3a</v>
      </c>
      <c r="B20" s="91" t="s">
        <v>145</v>
      </c>
      <c r="D20" s="294"/>
      <c r="E20" s="329" t="s">
        <v>234</v>
      </c>
      <c r="F20" s="329"/>
      <c r="G20" s="329"/>
      <c r="H20" s="330"/>
      <c r="I20" s="302"/>
      <c r="J20" s="63"/>
      <c r="K20" s="246"/>
      <c r="L20" s="246"/>
      <c r="M20" s="50"/>
      <c r="N20" s="127" t="s">
        <v>0</v>
      </c>
      <c r="O20" s="128" t="s">
        <v>332</v>
      </c>
      <c r="P20" s="127"/>
      <c r="Q20" s="128"/>
      <c r="R20" s="127"/>
      <c r="S20" s="127"/>
      <c r="T20" s="127"/>
      <c r="U20" s="127"/>
      <c r="V20" s="139" t="str">
        <f t="shared" si="5"/>
        <v/>
      </c>
      <c r="W20" s="181"/>
      <c r="X20" s="145"/>
      <c r="Y20" s="174"/>
      <c r="Z20" s="174"/>
      <c r="AA20" s="113"/>
      <c r="AB20" s="285"/>
      <c r="AC20" s="223"/>
      <c r="AD20" s="134"/>
      <c r="AE20" s="182"/>
      <c r="AF20" s="134" t="str">
        <f t="shared" si="1"/>
        <v/>
      </c>
      <c r="AG20" s="133"/>
      <c r="AH20" s="134"/>
      <c r="AI20" s="133"/>
      <c r="AJ20" s="134"/>
      <c r="AK20" s="133" t="str">
        <f t="shared" si="2"/>
        <v/>
      </c>
      <c r="AL20" s="134"/>
      <c r="AM20" s="134"/>
      <c r="AN20" s="134"/>
      <c r="AO20" s="133"/>
      <c r="AP20" s="134" t="str">
        <f t="shared" si="3"/>
        <v>.</v>
      </c>
      <c r="AQ20" s="180"/>
      <c r="AR20" s="76"/>
      <c r="AS20" s="103"/>
      <c r="AT20" s="108"/>
      <c r="AU20" s="108"/>
      <c r="AV20" s="105"/>
    </row>
    <row r="21" spans="1:49" ht="57" customHeight="1" x14ac:dyDescent="0.25">
      <c r="A21" s="122" t="str">
        <f>MID(E21,FIND("(Q",E21)+1,9)</f>
        <v>Q10c.1.3b</v>
      </c>
      <c r="B21" s="91" t="s">
        <v>20</v>
      </c>
      <c r="D21" s="294"/>
      <c r="E21" s="323" t="s">
        <v>456</v>
      </c>
      <c r="F21" s="323"/>
      <c r="G21" s="323"/>
      <c r="H21" s="324"/>
      <c r="I21" s="302"/>
      <c r="J21" s="63"/>
      <c r="K21" s="246"/>
      <c r="L21" s="246"/>
      <c r="M21" s="50"/>
      <c r="N21" s="127" t="s">
        <v>0</v>
      </c>
      <c r="O21" s="128" t="str">
        <f t="shared" si="6"/>
        <v>New question introduced in 2023 - Please answer this question for the year of the previous update in Column P</v>
      </c>
      <c r="P21" s="127"/>
      <c r="Q21" s="128"/>
      <c r="R21" s="127"/>
      <c r="S21" s="127"/>
      <c r="T21" s="127"/>
      <c r="U21" s="127"/>
      <c r="V21" s="139" t="str">
        <f t="shared" si="5"/>
        <v/>
      </c>
      <c r="W21" s="181"/>
      <c r="X21" s="145"/>
      <c r="Y21" s="174"/>
      <c r="Z21" s="174"/>
      <c r="AA21" s="113"/>
      <c r="AB21" s="285"/>
      <c r="AC21" s="223"/>
      <c r="AD21" s="134"/>
      <c r="AE21" s="182"/>
      <c r="AF21" s="134" t="str">
        <f t="shared" si="1"/>
        <v/>
      </c>
      <c r="AG21" s="133"/>
      <c r="AH21" s="134"/>
      <c r="AI21" s="133"/>
      <c r="AJ21" s="134"/>
      <c r="AK21" s="133" t="str">
        <f t="shared" si="2"/>
        <v/>
      </c>
      <c r="AL21" s="134"/>
      <c r="AM21" s="134"/>
      <c r="AN21" s="134"/>
      <c r="AO21" s="133"/>
      <c r="AP21" s="134" t="str">
        <f t="shared" si="3"/>
        <v>.</v>
      </c>
      <c r="AQ21" s="180"/>
      <c r="AR21" s="76"/>
      <c r="AS21" s="103"/>
      <c r="AT21" s="108"/>
      <c r="AU21" s="108"/>
      <c r="AV21" s="105"/>
    </row>
    <row r="22" spans="1:49" ht="78.75" customHeight="1" x14ac:dyDescent="0.25">
      <c r="A22" s="122" t="str">
        <f>MID(E22,FIND("(Q",E22)+1,9)</f>
        <v>Q10c.1.3c</v>
      </c>
      <c r="B22" s="91" t="s">
        <v>145</v>
      </c>
      <c r="D22" s="294"/>
      <c r="E22" s="329" t="s">
        <v>281</v>
      </c>
      <c r="F22" s="329"/>
      <c r="G22" s="329"/>
      <c r="H22" s="330"/>
      <c r="I22" s="302"/>
      <c r="J22" s="63"/>
      <c r="K22" s="246"/>
      <c r="L22" s="246"/>
      <c r="M22" s="50"/>
      <c r="N22" s="127" t="s">
        <v>0</v>
      </c>
      <c r="O22" s="128" t="s">
        <v>332</v>
      </c>
      <c r="P22" s="127"/>
      <c r="Q22" s="128"/>
      <c r="R22" s="127"/>
      <c r="S22" s="127"/>
      <c r="T22" s="127"/>
      <c r="U22" s="127"/>
      <c r="V22" s="139" t="str">
        <f t="shared" si="5"/>
        <v/>
      </c>
      <c r="W22" s="181"/>
      <c r="X22" s="145"/>
      <c r="Y22" s="174"/>
      <c r="Z22" s="174"/>
      <c r="AA22" s="113"/>
      <c r="AB22" s="285"/>
      <c r="AC22" s="223"/>
      <c r="AD22" s="134"/>
      <c r="AE22" s="182"/>
      <c r="AF22" s="134" t="str">
        <f t="shared" si="1"/>
        <v/>
      </c>
      <c r="AG22" s="133"/>
      <c r="AH22" s="134"/>
      <c r="AI22" s="133"/>
      <c r="AJ22" s="134"/>
      <c r="AK22" s="133" t="str">
        <f t="shared" si="2"/>
        <v/>
      </c>
      <c r="AL22" s="134"/>
      <c r="AM22" s="134"/>
      <c r="AN22" s="134"/>
      <c r="AO22" s="133"/>
      <c r="AP22" s="134" t="str">
        <f t="shared" si="3"/>
        <v>.</v>
      </c>
      <c r="AQ22" s="180"/>
      <c r="AR22" s="76"/>
      <c r="AS22" s="103"/>
      <c r="AT22" s="108"/>
      <c r="AU22" s="108"/>
      <c r="AV22" s="105"/>
    </row>
    <row r="23" spans="1:49" ht="118.5" customHeight="1" x14ac:dyDescent="0.25">
      <c r="A23" s="122" t="str">
        <f>MID(E23,FIND("(Q",E23)+1,8)</f>
        <v>Q10c.1.4</v>
      </c>
      <c r="B23" s="91" t="s">
        <v>21</v>
      </c>
      <c r="C23" s="91" t="s">
        <v>141</v>
      </c>
      <c r="D23" s="294"/>
      <c r="E23" s="323" t="s">
        <v>287</v>
      </c>
      <c r="F23" s="323"/>
      <c r="G23" s="323"/>
      <c r="H23" s="324"/>
      <c r="I23" s="336" t="s">
        <v>321</v>
      </c>
      <c r="J23" s="63"/>
      <c r="K23" s="246"/>
      <c r="L23" s="246"/>
      <c r="M23" s="50"/>
      <c r="N23" s="127" t="s">
        <v>1</v>
      </c>
      <c r="O23" s="127" t="s">
        <v>331</v>
      </c>
      <c r="P23" s="127"/>
      <c r="Q23" s="128"/>
      <c r="R23" s="127"/>
      <c r="S23" s="127"/>
      <c r="T23" s="127"/>
      <c r="U23" s="127"/>
      <c r="V23" s="139" t="str">
        <f t="shared" si="5"/>
        <v>no</v>
      </c>
      <c r="W23" s="181"/>
      <c r="X23" s="145"/>
      <c r="Y23" s="174"/>
      <c r="Z23" s="174"/>
      <c r="AA23" s="113"/>
      <c r="AB23" s="285"/>
      <c r="AC23" s="223"/>
      <c r="AD23" s="134"/>
      <c r="AE23" s="182"/>
      <c r="AF23" s="134" t="str">
        <f t="shared" si="1"/>
        <v/>
      </c>
      <c r="AG23" s="133"/>
      <c r="AH23" s="134"/>
      <c r="AI23" s="133"/>
      <c r="AJ23" s="134"/>
      <c r="AK23" s="133" t="str">
        <f t="shared" si="2"/>
        <v/>
      </c>
      <c r="AL23" s="134"/>
      <c r="AM23" s="134"/>
      <c r="AN23" s="134"/>
      <c r="AO23" s="133"/>
      <c r="AP23" s="134" t="str">
        <f t="shared" si="3"/>
        <v>.</v>
      </c>
      <c r="AQ23" s="180"/>
      <c r="AR23" s="76"/>
      <c r="AS23" s="103"/>
      <c r="AT23" s="108"/>
      <c r="AU23" s="108"/>
      <c r="AV23" s="105"/>
    </row>
    <row r="24" spans="1:49" ht="99" customHeight="1" x14ac:dyDescent="0.25">
      <c r="A24" s="122" t="str">
        <f>MID(E24,FIND("(Q",E24)+1,9)</f>
        <v>Q10c.1.4a</v>
      </c>
      <c r="B24" s="91" t="s">
        <v>24</v>
      </c>
      <c r="C24" s="91" t="s">
        <v>142</v>
      </c>
      <c r="D24" s="294"/>
      <c r="E24" s="329" t="s">
        <v>235</v>
      </c>
      <c r="F24" s="329"/>
      <c r="G24" s="329"/>
      <c r="H24" s="330"/>
      <c r="I24" s="336"/>
      <c r="J24" s="63"/>
      <c r="K24" s="246"/>
      <c r="L24" s="246"/>
      <c r="M24" s="50"/>
      <c r="N24" s="127" t="s">
        <v>464</v>
      </c>
      <c r="O24" s="128" t="str">
        <f t="shared" ref="O24:O27" si="7">IF(OR(B24="NI",B24="N"),"New question introduced in 2023 - Please answer this question for the year of the previous update in Column P",IF(B24="EC","Small changes were made to the question. Take extra care when validating the response in Column N. If necessary, please change your answer in Column P",""))</f>
        <v/>
      </c>
      <c r="P24" s="127"/>
      <c r="Q24" s="128"/>
      <c r="R24" s="127"/>
      <c r="S24" s="127"/>
      <c r="T24" s="127"/>
      <c r="U24" s="127"/>
      <c r="V24" s="139" t="str">
        <f t="shared" si="5"/>
        <v>.</v>
      </c>
      <c r="W24" s="181"/>
      <c r="X24" s="145"/>
      <c r="Y24" s="174"/>
      <c r="Z24" s="174"/>
      <c r="AA24" s="113"/>
      <c r="AB24" s="285"/>
      <c r="AC24" s="223"/>
      <c r="AD24" s="134"/>
      <c r="AE24" s="182"/>
      <c r="AF24" s="134" t="str">
        <f t="shared" si="1"/>
        <v/>
      </c>
      <c r="AG24" s="133"/>
      <c r="AH24" s="134"/>
      <c r="AI24" s="133"/>
      <c r="AJ24" s="134"/>
      <c r="AK24" s="133" t="str">
        <f t="shared" si="2"/>
        <v/>
      </c>
      <c r="AL24" s="134"/>
      <c r="AM24" s="134"/>
      <c r="AN24" s="134"/>
      <c r="AO24" s="133"/>
      <c r="AP24" s="134" t="str">
        <f t="shared" si="3"/>
        <v>.</v>
      </c>
      <c r="AQ24" s="180"/>
      <c r="AR24" s="76"/>
      <c r="AS24" s="103"/>
      <c r="AT24" s="108"/>
      <c r="AU24" s="108"/>
      <c r="AV24" s="105"/>
    </row>
    <row r="25" spans="1:49" ht="30.75" customHeight="1" x14ac:dyDescent="0.25">
      <c r="A25" s="122" t="str">
        <f t="shared" ref="A25:A26" si="8">MID(E25,FIND("(Q",E25)+1,9)</f>
        <v>Q10c.1.4b</v>
      </c>
      <c r="B25" s="91" t="s">
        <v>20</v>
      </c>
      <c r="D25" s="294"/>
      <c r="E25" s="323" t="s">
        <v>458</v>
      </c>
      <c r="F25" s="323"/>
      <c r="G25" s="323"/>
      <c r="H25" s="324"/>
      <c r="I25" s="336"/>
      <c r="J25" s="63"/>
      <c r="K25" s="246"/>
      <c r="L25" s="246"/>
      <c r="M25" s="50"/>
      <c r="N25" s="127" t="s">
        <v>0</v>
      </c>
      <c r="O25" s="128" t="str">
        <f t="shared" si="7"/>
        <v>New question introduced in 2023 - Please answer this question for the year of the previous update in Column P</v>
      </c>
      <c r="P25" s="127"/>
      <c r="Q25" s="128"/>
      <c r="R25" s="127"/>
      <c r="S25" s="127"/>
      <c r="T25" s="127"/>
      <c r="U25" s="127"/>
      <c r="V25" s="139" t="str">
        <f t="shared" si="5"/>
        <v/>
      </c>
      <c r="W25" s="181"/>
      <c r="X25" s="145"/>
      <c r="Y25" s="174"/>
      <c r="Z25" s="174"/>
      <c r="AA25" s="113"/>
      <c r="AB25" s="285"/>
      <c r="AC25" s="223"/>
      <c r="AD25" s="134"/>
      <c r="AE25" s="182"/>
      <c r="AF25" s="134" t="str">
        <f t="shared" si="1"/>
        <v/>
      </c>
      <c r="AG25" s="133"/>
      <c r="AH25" s="134"/>
      <c r="AI25" s="133"/>
      <c r="AJ25" s="134"/>
      <c r="AK25" s="133" t="str">
        <f t="shared" si="2"/>
        <v/>
      </c>
      <c r="AL25" s="134"/>
      <c r="AM25" s="134"/>
      <c r="AN25" s="134"/>
      <c r="AO25" s="133"/>
      <c r="AP25" s="134" t="str">
        <f t="shared" si="3"/>
        <v>.</v>
      </c>
      <c r="AQ25" s="180"/>
      <c r="AR25" s="76"/>
      <c r="AS25" s="103"/>
      <c r="AT25" s="108"/>
      <c r="AU25" s="108"/>
      <c r="AV25" s="105"/>
    </row>
    <row r="26" spans="1:49" ht="60" customHeight="1" x14ac:dyDescent="0.25">
      <c r="A26" s="122" t="str">
        <f t="shared" si="8"/>
        <v>Q10c.1.4c</v>
      </c>
      <c r="B26" s="91" t="s">
        <v>145</v>
      </c>
      <c r="D26" s="294"/>
      <c r="E26" s="329" t="s">
        <v>280</v>
      </c>
      <c r="F26" s="329"/>
      <c r="G26" s="329"/>
      <c r="H26" s="330"/>
      <c r="I26" s="291"/>
      <c r="J26" s="63"/>
      <c r="K26" s="246"/>
      <c r="L26" s="246"/>
      <c r="M26" s="50"/>
      <c r="N26" s="127" t="s">
        <v>0</v>
      </c>
      <c r="O26" s="128" t="s">
        <v>332</v>
      </c>
      <c r="P26" s="127"/>
      <c r="Q26" s="128"/>
      <c r="R26" s="127"/>
      <c r="S26" s="127"/>
      <c r="T26" s="127"/>
      <c r="U26" s="127"/>
      <c r="V26" s="139" t="str">
        <f t="shared" si="5"/>
        <v/>
      </c>
      <c r="W26" s="181"/>
      <c r="X26" s="145"/>
      <c r="Y26" s="174"/>
      <c r="Z26" s="174"/>
      <c r="AA26" s="113"/>
      <c r="AB26" s="285"/>
      <c r="AC26" s="223"/>
      <c r="AD26" s="134"/>
      <c r="AE26" s="182"/>
      <c r="AF26" s="134" t="str">
        <f t="shared" si="1"/>
        <v/>
      </c>
      <c r="AG26" s="133"/>
      <c r="AH26" s="134"/>
      <c r="AI26" s="133"/>
      <c r="AJ26" s="134"/>
      <c r="AK26" s="133" t="str">
        <f t="shared" si="2"/>
        <v/>
      </c>
      <c r="AL26" s="134"/>
      <c r="AM26" s="134"/>
      <c r="AN26" s="134"/>
      <c r="AO26" s="133"/>
      <c r="AP26" s="134" t="str">
        <f t="shared" si="3"/>
        <v>.</v>
      </c>
      <c r="AQ26" s="180"/>
      <c r="AR26" s="76"/>
      <c r="AS26" s="103"/>
      <c r="AT26" s="108"/>
      <c r="AU26" s="108"/>
      <c r="AV26" s="105"/>
    </row>
    <row r="27" spans="1:49" ht="93" customHeight="1" x14ac:dyDescent="0.25">
      <c r="A27" s="122" t="str">
        <f>MID(E27,FIND("(Q",E27)+1,8)</f>
        <v>Q10c.1.5</v>
      </c>
      <c r="B27" s="91" t="s">
        <v>20</v>
      </c>
      <c r="D27" s="294"/>
      <c r="E27" s="323" t="s">
        <v>357</v>
      </c>
      <c r="F27" s="323"/>
      <c r="G27" s="323"/>
      <c r="H27" s="324"/>
      <c r="I27" s="302" t="s">
        <v>350</v>
      </c>
      <c r="J27" s="63"/>
      <c r="K27" s="246"/>
      <c r="L27" s="246"/>
      <c r="M27" s="50"/>
      <c r="N27" s="127" t="s">
        <v>0</v>
      </c>
      <c r="O27" s="128" t="str">
        <f t="shared" si="7"/>
        <v>New question introduced in 2023 - Please answer this question for the year of the previous update in Column P</v>
      </c>
      <c r="P27" s="127"/>
      <c r="Q27" s="128"/>
      <c r="R27" s="127"/>
      <c r="S27" s="127"/>
      <c r="T27" s="127"/>
      <c r="U27" s="127"/>
      <c r="V27" s="139" t="str">
        <f t="shared" si="5"/>
        <v/>
      </c>
      <c r="W27" s="181"/>
      <c r="X27" s="145"/>
      <c r="Y27" s="174"/>
      <c r="Z27" s="174"/>
      <c r="AA27" s="113"/>
      <c r="AB27" s="285"/>
      <c r="AC27" s="223"/>
      <c r="AD27" s="134"/>
      <c r="AE27" s="182"/>
      <c r="AF27" s="134" t="str">
        <f t="shared" si="1"/>
        <v/>
      </c>
      <c r="AG27" s="133"/>
      <c r="AH27" s="134"/>
      <c r="AI27" s="133"/>
      <c r="AJ27" s="134"/>
      <c r="AK27" s="133" t="str">
        <f t="shared" si="2"/>
        <v/>
      </c>
      <c r="AL27" s="134"/>
      <c r="AM27" s="134"/>
      <c r="AN27" s="134"/>
      <c r="AO27" s="133"/>
      <c r="AP27" s="134" t="str">
        <f t="shared" si="3"/>
        <v>.</v>
      </c>
      <c r="AQ27" s="180"/>
      <c r="AR27" s="76"/>
      <c r="AS27" s="103"/>
      <c r="AT27" s="108"/>
      <c r="AU27" s="108"/>
      <c r="AV27" s="105"/>
    </row>
    <row r="28" spans="1:49" ht="93" customHeight="1" thickBot="1" x14ac:dyDescent="0.3">
      <c r="A28" s="122" t="str">
        <f>MID(E28,FIND("(Q",E28)+1,9)</f>
        <v>Q10c.1.5a</v>
      </c>
      <c r="B28" s="91" t="s">
        <v>145</v>
      </c>
      <c r="D28" s="66"/>
      <c r="E28" s="351" t="s">
        <v>316</v>
      </c>
      <c r="F28" s="351"/>
      <c r="G28" s="351"/>
      <c r="H28" s="352"/>
      <c r="I28" s="353"/>
      <c r="J28" s="53"/>
      <c r="K28" s="247"/>
      <c r="L28" s="247"/>
      <c r="M28" s="54"/>
      <c r="N28" s="183" t="s">
        <v>0</v>
      </c>
      <c r="O28" s="184" t="s">
        <v>332</v>
      </c>
      <c r="P28" s="183"/>
      <c r="Q28" s="184"/>
      <c r="R28" s="183"/>
      <c r="S28" s="183"/>
      <c r="T28" s="183"/>
      <c r="U28" s="183"/>
      <c r="V28" s="185" t="str">
        <f t="shared" si="5"/>
        <v/>
      </c>
      <c r="W28" s="186"/>
      <c r="X28" s="251"/>
      <c r="Y28" s="209"/>
      <c r="Z28" s="209"/>
      <c r="AA28" s="252"/>
      <c r="AB28" s="288"/>
      <c r="AC28" s="224"/>
      <c r="AD28" s="188"/>
      <c r="AE28" s="189"/>
      <c r="AF28" s="188" t="str">
        <f t="shared" si="1"/>
        <v/>
      </c>
      <c r="AG28" s="189"/>
      <c r="AH28" s="188"/>
      <c r="AI28" s="189"/>
      <c r="AJ28" s="188"/>
      <c r="AK28" s="189" t="str">
        <f t="shared" si="2"/>
        <v/>
      </c>
      <c r="AL28" s="188"/>
      <c r="AM28" s="188"/>
      <c r="AN28" s="188"/>
      <c r="AO28" s="189"/>
      <c r="AP28" s="188" t="str">
        <f t="shared" si="3"/>
        <v>.</v>
      </c>
      <c r="AQ28" s="229"/>
      <c r="AR28" s="76"/>
      <c r="AS28" s="190"/>
      <c r="AT28" s="163"/>
      <c r="AU28" s="163"/>
      <c r="AV28" s="164"/>
    </row>
    <row r="29" spans="1:49" x14ac:dyDescent="0.25">
      <c r="AB29" s="221"/>
      <c r="AC29" s="221"/>
      <c r="AQ29" s="15"/>
      <c r="AR29" s="86"/>
      <c r="AS29" s="103"/>
      <c r="AT29" s="103"/>
      <c r="AU29" s="103"/>
      <c r="AV29" s="103"/>
      <c r="AW29" s="79"/>
    </row>
    <row r="30" spans="1:49" s="43" customFormat="1" x14ac:dyDescent="0.25">
      <c r="B30" s="43">
        <f>COUNTIF(B7:B28,"E")+ COUNTIF(B7:B28,"EC")+ COUNTIF(B7:B28,"N")+ COUNTIF(B7:B28,"ETS")</f>
        <v>10</v>
      </c>
      <c r="I30" s="9"/>
      <c r="J30" s="9"/>
      <c r="K30" s="9"/>
      <c r="L30" s="9"/>
      <c r="M30" s="9"/>
      <c r="N30" s="278"/>
      <c r="O30" s="278"/>
      <c r="P30" s="278"/>
      <c r="Q30" s="9"/>
      <c r="R30" s="9"/>
      <c r="S30" s="9"/>
      <c r="T30" s="9"/>
      <c r="U30" s="9"/>
      <c r="V30" s="278"/>
      <c r="W30" s="278"/>
      <c r="X30" s="278"/>
      <c r="Y30" s="278"/>
      <c r="Z30" s="278"/>
      <c r="AA30" s="278"/>
      <c r="AB30" s="290"/>
      <c r="AC30" s="290"/>
      <c r="AD30" s="278"/>
      <c r="AE30" s="278"/>
      <c r="AF30" s="278"/>
      <c r="AG30" s="278"/>
      <c r="AH30" s="279"/>
      <c r="AS30" s="43">
        <f>COUNTIF(AS7:AS28,"x")</f>
        <v>0</v>
      </c>
      <c r="AT30" s="43">
        <f>AS30/B30</f>
        <v>0</v>
      </c>
    </row>
    <row r="31" spans="1:49" x14ac:dyDescent="0.25">
      <c r="C31" s="150"/>
      <c r="AB31" s="221"/>
      <c r="AC31" s="221"/>
      <c r="AQ31" s="79"/>
      <c r="AR31" s="79"/>
      <c r="AS31" s="103"/>
      <c r="AT31" s="103"/>
      <c r="AU31" s="103"/>
      <c r="AV31" s="103"/>
      <c r="AW31" s="79"/>
    </row>
    <row r="32" spans="1:49" x14ac:dyDescent="0.25">
      <c r="C32" s="150"/>
      <c r="AB32" s="221"/>
      <c r="AC32" s="221"/>
      <c r="AQ32" s="79"/>
      <c r="AR32" s="79"/>
      <c r="AS32" s="103"/>
      <c r="AT32" s="103"/>
      <c r="AU32" s="103"/>
      <c r="AV32" s="103"/>
      <c r="AW32" s="79"/>
    </row>
    <row r="33" spans="2:49" x14ac:dyDescent="0.25">
      <c r="C33" s="150"/>
      <c r="AB33" s="221"/>
      <c r="AC33" s="221"/>
      <c r="AQ33" s="79"/>
      <c r="AR33" s="79"/>
      <c r="AS33" s="103"/>
      <c r="AT33" s="103"/>
      <c r="AU33" s="103"/>
      <c r="AV33" s="103"/>
      <c r="AW33" s="79"/>
    </row>
    <row r="34" spans="2:49" x14ac:dyDescent="0.25">
      <c r="B34" s="191"/>
      <c r="AB34" s="221"/>
      <c r="AC34" s="221"/>
      <c r="AQ34" s="79"/>
      <c r="AR34" s="79"/>
      <c r="AS34" s="103"/>
      <c r="AT34" s="103"/>
      <c r="AU34" s="103"/>
      <c r="AV34" s="103"/>
      <c r="AW34" s="79"/>
    </row>
    <row r="35" spans="2:49" x14ac:dyDescent="0.25">
      <c r="C35" s="150"/>
      <c r="AB35" s="221"/>
      <c r="AC35" s="221"/>
      <c r="AQ35" s="79"/>
      <c r="AR35" s="86"/>
      <c r="AS35" s="103"/>
      <c r="AT35" s="103"/>
      <c r="AU35" s="103"/>
      <c r="AV35" s="103"/>
      <c r="AW35" s="79"/>
    </row>
    <row r="36" spans="2:49" x14ac:dyDescent="0.25">
      <c r="AB36" s="221"/>
      <c r="AC36" s="221"/>
      <c r="AQ36" s="79"/>
      <c r="AR36" s="86"/>
      <c r="AS36" s="103"/>
      <c r="AT36" s="103"/>
      <c r="AU36" s="103"/>
      <c r="AV36" s="103"/>
    </row>
    <row r="37" spans="2:49" x14ac:dyDescent="0.25">
      <c r="AB37" s="221"/>
      <c r="AC37" s="221"/>
      <c r="AQ37" s="79"/>
      <c r="AR37" s="86"/>
      <c r="AS37" s="103"/>
      <c r="AT37" s="103"/>
      <c r="AU37" s="103"/>
      <c r="AV37" s="103"/>
    </row>
    <row r="38" spans="2:49" x14ac:dyDescent="0.25">
      <c r="AB38" s="221"/>
      <c r="AC38" s="221"/>
      <c r="AQ38" s="79"/>
      <c r="AR38" s="79"/>
      <c r="AS38" s="103"/>
      <c r="AT38" s="103"/>
      <c r="AU38" s="103"/>
      <c r="AV38" s="103"/>
    </row>
    <row r="39" spans="2:49" x14ac:dyDescent="0.25">
      <c r="AB39" s="221"/>
      <c r="AC39" s="221"/>
      <c r="AQ39" s="79"/>
      <c r="AR39" s="79"/>
      <c r="AS39" s="103"/>
      <c r="AT39" s="103"/>
      <c r="AU39" s="103"/>
      <c r="AV39" s="103"/>
    </row>
    <row r="40" spans="2:49" x14ac:dyDescent="0.25">
      <c r="AB40" s="221"/>
      <c r="AC40" s="221"/>
      <c r="AQ40" s="79"/>
      <c r="AR40" s="86"/>
      <c r="AS40" s="103"/>
      <c r="AT40" s="103"/>
      <c r="AU40" s="103"/>
      <c r="AV40" s="103"/>
    </row>
    <row r="41" spans="2:49" x14ac:dyDescent="0.25">
      <c r="AB41" s="221"/>
      <c r="AC41" s="221"/>
      <c r="AQ41" s="79"/>
      <c r="AR41" s="79"/>
      <c r="AS41" s="103"/>
      <c r="AT41" s="103"/>
      <c r="AU41" s="103"/>
      <c r="AV41" s="103"/>
    </row>
    <row r="42" spans="2:49" x14ac:dyDescent="0.25">
      <c r="AB42" s="221"/>
      <c r="AC42" s="221"/>
      <c r="AQ42" s="79"/>
      <c r="AR42" s="79"/>
      <c r="AS42" s="103"/>
      <c r="AT42" s="103"/>
      <c r="AU42" s="103"/>
      <c r="AV42" s="103"/>
    </row>
    <row r="43" spans="2:49" x14ac:dyDescent="0.25">
      <c r="AB43" s="221"/>
      <c r="AC43" s="221"/>
      <c r="AQ43" s="79"/>
      <c r="AR43" s="79"/>
      <c r="AS43" s="103"/>
      <c r="AT43" s="103"/>
      <c r="AU43" s="103"/>
      <c r="AV43" s="103"/>
    </row>
    <row r="44" spans="2:49" x14ac:dyDescent="0.25">
      <c r="AB44" s="221"/>
      <c r="AC44" s="221"/>
      <c r="AQ44" s="79"/>
      <c r="AR44" s="79"/>
      <c r="AS44" s="103"/>
      <c r="AT44" s="103"/>
      <c r="AU44" s="103"/>
      <c r="AV44" s="103"/>
    </row>
    <row r="45" spans="2:49" x14ac:dyDescent="0.25">
      <c r="AB45" s="221"/>
      <c r="AC45" s="221"/>
      <c r="AQ45" s="79"/>
      <c r="AR45" s="79"/>
      <c r="AS45" s="103"/>
      <c r="AT45" s="103"/>
      <c r="AU45" s="103"/>
      <c r="AV45" s="103"/>
    </row>
    <row r="46" spans="2:49" x14ac:dyDescent="0.25">
      <c r="AB46" s="221"/>
      <c r="AC46" s="221"/>
      <c r="AQ46" s="79"/>
      <c r="AR46" s="79"/>
      <c r="AS46" s="103"/>
      <c r="AT46" s="103"/>
      <c r="AU46" s="103"/>
      <c r="AV46" s="103"/>
    </row>
    <row r="47" spans="2:49" x14ac:dyDescent="0.25">
      <c r="AB47" s="221"/>
      <c r="AC47" s="221"/>
      <c r="AQ47" s="79"/>
      <c r="AR47" s="79"/>
      <c r="AS47" s="103"/>
      <c r="AT47" s="103"/>
      <c r="AU47" s="103"/>
      <c r="AV47" s="103"/>
    </row>
    <row r="48" spans="2:49" x14ac:dyDescent="0.25">
      <c r="AB48" s="221"/>
      <c r="AC48" s="221"/>
      <c r="AQ48" s="79"/>
      <c r="AR48" s="79"/>
      <c r="AS48" s="103"/>
      <c r="AT48" s="103"/>
      <c r="AU48" s="103"/>
      <c r="AV48" s="103"/>
    </row>
    <row r="49" spans="28:48" x14ac:dyDescent="0.25">
      <c r="AB49" s="221"/>
      <c r="AC49" s="221"/>
      <c r="AQ49" s="79"/>
      <c r="AR49" s="79"/>
      <c r="AS49" s="103"/>
      <c r="AT49" s="103"/>
      <c r="AU49" s="103"/>
      <c r="AV49" s="103"/>
    </row>
    <row r="50" spans="28:48" x14ac:dyDescent="0.25">
      <c r="AB50" s="221"/>
      <c r="AC50" s="221"/>
      <c r="AQ50" s="79"/>
      <c r="AR50" s="86"/>
      <c r="AS50" s="103"/>
      <c r="AT50" s="103"/>
      <c r="AU50" s="103"/>
      <c r="AV50" s="103"/>
    </row>
    <row r="51" spans="28:48" x14ac:dyDescent="0.25">
      <c r="AB51" s="221"/>
      <c r="AC51" s="221"/>
      <c r="AQ51" s="79"/>
      <c r="AR51" s="79"/>
      <c r="AS51" s="103"/>
      <c r="AT51" s="103"/>
      <c r="AU51" s="103"/>
      <c r="AV51" s="103"/>
    </row>
    <row r="52" spans="28:48" x14ac:dyDescent="0.25">
      <c r="AB52" s="221"/>
      <c r="AC52" s="221"/>
      <c r="AQ52" s="79"/>
      <c r="AR52" s="79"/>
      <c r="AS52" s="103"/>
      <c r="AT52" s="103"/>
      <c r="AU52" s="103"/>
      <c r="AV52" s="103"/>
    </row>
    <row r="53" spans="28:48" x14ac:dyDescent="0.25">
      <c r="AB53" s="221"/>
      <c r="AC53" s="221"/>
      <c r="AQ53" s="79"/>
      <c r="AR53" s="86"/>
      <c r="AS53" s="103"/>
      <c r="AT53" s="103"/>
      <c r="AU53" s="103"/>
      <c r="AV53" s="103"/>
    </row>
    <row r="54" spans="28:48" x14ac:dyDescent="0.25">
      <c r="AB54" s="221"/>
      <c r="AC54" s="221"/>
      <c r="AQ54" s="79"/>
      <c r="AR54" s="86"/>
      <c r="AS54" s="103"/>
      <c r="AT54" s="103"/>
      <c r="AU54" s="103"/>
      <c r="AV54" s="103"/>
    </row>
    <row r="55" spans="28:48" x14ac:dyDescent="0.25">
      <c r="AB55" s="221"/>
      <c r="AC55" s="221"/>
      <c r="AQ55" s="79"/>
      <c r="AR55" s="79"/>
      <c r="AS55" s="103"/>
      <c r="AT55" s="103"/>
      <c r="AU55" s="103"/>
      <c r="AV55" s="103"/>
    </row>
    <row r="56" spans="28:48" x14ac:dyDescent="0.25">
      <c r="AB56" s="221"/>
      <c r="AC56" s="221"/>
      <c r="AQ56" s="79"/>
      <c r="AR56" s="79"/>
      <c r="AS56" s="103"/>
      <c r="AT56" s="103"/>
      <c r="AU56" s="103"/>
      <c r="AV56" s="103"/>
    </row>
    <row r="57" spans="28:48" x14ac:dyDescent="0.25">
      <c r="AB57" s="221"/>
      <c r="AC57" s="221"/>
      <c r="AQ57" s="79"/>
      <c r="AR57" s="86"/>
      <c r="AS57" s="103"/>
      <c r="AT57" s="103"/>
      <c r="AU57" s="103"/>
      <c r="AV57" s="103"/>
    </row>
    <row r="58" spans="28:48" x14ac:dyDescent="0.25">
      <c r="AB58" s="221"/>
      <c r="AC58" s="221"/>
      <c r="AQ58" s="79"/>
      <c r="AR58" s="79"/>
      <c r="AS58" s="103"/>
      <c r="AT58" s="103"/>
      <c r="AU58" s="103"/>
      <c r="AV58" s="103"/>
    </row>
    <row r="59" spans="28:48" x14ac:dyDescent="0.25">
      <c r="AB59" s="221"/>
      <c r="AC59" s="221"/>
      <c r="AQ59" s="79"/>
      <c r="AR59" s="79"/>
      <c r="AS59" s="103"/>
      <c r="AT59" s="103"/>
      <c r="AU59" s="103"/>
      <c r="AV59" s="103"/>
    </row>
    <row r="60" spans="28:48" x14ac:dyDescent="0.25">
      <c r="AB60" s="221"/>
      <c r="AC60" s="221"/>
      <c r="AQ60" s="79"/>
      <c r="AR60" s="79"/>
      <c r="AS60" s="151"/>
      <c r="AT60" s="151"/>
      <c r="AU60" s="151"/>
      <c r="AV60" s="151"/>
    </row>
    <row r="61" spans="28:48" x14ac:dyDescent="0.25">
      <c r="AB61" s="221"/>
      <c r="AC61" s="221"/>
      <c r="AQ61" s="79"/>
      <c r="AR61" s="79"/>
      <c r="AS61" s="103"/>
      <c r="AT61" s="103"/>
      <c r="AU61" s="103"/>
      <c r="AV61" s="103"/>
    </row>
    <row r="62" spans="28:48" x14ac:dyDescent="0.25">
      <c r="AB62" s="221"/>
      <c r="AC62" s="221"/>
      <c r="AQ62" s="79"/>
      <c r="AR62" s="79"/>
      <c r="AS62" s="103"/>
      <c r="AT62" s="103"/>
      <c r="AU62" s="103"/>
      <c r="AV62" s="103"/>
    </row>
    <row r="63" spans="28:48" x14ac:dyDescent="0.25">
      <c r="AB63" s="221"/>
      <c r="AC63" s="221"/>
      <c r="AQ63" s="79"/>
      <c r="AR63" s="86"/>
      <c r="AS63" s="103"/>
      <c r="AT63" s="103"/>
      <c r="AU63" s="103"/>
      <c r="AV63" s="103"/>
    </row>
    <row r="64" spans="28:48" x14ac:dyDescent="0.25">
      <c r="AB64" s="221"/>
      <c r="AC64" s="221"/>
      <c r="AQ64" s="79"/>
      <c r="AR64" s="79"/>
      <c r="AS64" s="103"/>
      <c r="AT64" s="103"/>
      <c r="AU64" s="103"/>
      <c r="AV64" s="103"/>
    </row>
    <row r="65" spans="28:48" x14ac:dyDescent="0.25">
      <c r="AB65" s="221"/>
      <c r="AC65" s="221"/>
      <c r="AQ65" s="79"/>
      <c r="AR65" s="79"/>
      <c r="AS65" s="103"/>
      <c r="AT65" s="103"/>
      <c r="AU65" s="103"/>
      <c r="AV65" s="103"/>
    </row>
    <row r="66" spans="28:48" x14ac:dyDescent="0.25">
      <c r="AB66" s="221"/>
      <c r="AC66" s="221"/>
      <c r="AQ66" s="79"/>
      <c r="AR66" s="79"/>
      <c r="AS66" s="103"/>
      <c r="AT66" s="103"/>
      <c r="AU66" s="103"/>
      <c r="AV66" s="103"/>
    </row>
    <row r="67" spans="28:48" x14ac:dyDescent="0.25">
      <c r="AB67" s="221"/>
      <c r="AC67" s="221"/>
      <c r="AQ67" s="79"/>
      <c r="AR67" s="79"/>
      <c r="AS67" s="103"/>
      <c r="AT67" s="103"/>
      <c r="AU67" s="103"/>
      <c r="AV67" s="103"/>
    </row>
    <row r="68" spans="28:48" x14ac:dyDescent="0.25">
      <c r="AB68" s="221"/>
      <c r="AC68" s="221"/>
      <c r="AQ68" s="79"/>
      <c r="AR68" s="79"/>
      <c r="AS68" s="103"/>
      <c r="AT68" s="103"/>
      <c r="AU68" s="103"/>
      <c r="AV68" s="103"/>
    </row>
    <row r="69" spans="28:48" x14ac:dyDescent="0.25">
      <c r="AB69" s="221"/>
      <c r="AC69" s="221"/>
      <c r="AQ69" s="79"/>
      <c r="AR69" s="79"/>
      <c r="AS69" s="103"/>
      <c r="AT69" s="103"/>
      <c r="AU69" s="103"/>
      <c r="AV69" s="103"/>
    </row>
    <row r="70" spans="28:48" x14ac:dyDescent="0.25">
      <c r="AB70" s="221"/>
      <c r="AC70" s="221"/>
      <c r="AQ70" s="79"/>
      <c r="AR70" s="79"/>
      <c r="AS70" s="103"/>
      <c r="AT70" s="103"/>
      <c r="AU70" s="103"/>
      <c r="AV70" s="103"/>
    </row>
    <row r="71" spans="28:48" x14ac:dyDescent="0.25">
      <c r="AB71" s="221"/>
      <c r="AC71" s="221"/>
      <c r="AQ71" s="79"/>
      <c r="AR71" s="79"/>
      <c r="AS71" s="103"/>
      <c r="AT71" s="103"/>
      <c r="AU71" s="103"/>
      <c r="AV71" s="103"/>
    </row>
    <row r="72" spans="28:48" x14ac:dyDescent="0.25">
      <c r="AB72" s="221"/>
      <c r="AC72" s="221"/>
      <c r="AQ72" s="79"/>
      <c r="AR72" s="79"/>
      <c r="AS72" s="103"/>
      <c r="AT72" s="103"/>
      <c r="AU72" s="103"/>
      <c r="AV72" s="103"/>
    </row>
    <row r="73" spans="28:48" x14ac:dyDescent="0.25">
      <c r="AB73" s="221"/>
      <c r="AC73" s="221"/>
      <c r="AR73" s="79"/>
      <c r="AS73" s="103"/>
      <c r="AT73" s="103"/>
      <c r="AU73" s="103"/>
      <c r="AV73" s="103"/>
    </row>
    <row r="74" spans="28:48" x14ac:dyDescent="0.25">
      <c r="AB74" s="221"/>
      <c r="AC74" s="221"/>
      <c r="AS74" s="75"/>
      <c r="AT74" s="75"/>
      <c r="AU74" s="75"/>
      <c r="AV74" s="75"/>
    </row>
    <row r="75" spans="28:48" x14ac:dyDescent="0.25">
      <c r="AB75" s="221"/>
      <c r="AC75" s="221"/>
      <c r="AS75" s="75"/>
      <c r="AT75" s="75"/>
      <c r="AU75" s="75"/>
      <c r="AV75" s="75"/>
    </row>
    <row r="76" spans="28:48" x14ac:dyDescent="0.25">
      <c r="AB76" s="221"/>
      <c r="AC76" s="221"/>
      <c r="AS76" s="75"/>
      <c r="AT76" s="75"/>
      <c r="AU76" s="75"/>
      <c r="AV76" s="75"/>
    </row>
    <row r="77" spans="28:48" x14ac:dyDescent="0.25">
      <c r="AB77" s="221"/>
      <c r="AC77" s="221"/>
      <c r="AS77" s="75"/>
      <c r="AT77" s="75"/>
      <c r="AU77" s="75"/>
      <c r="AV77" s="75"/>
    </row>
    <row r="78" spans="28:48" x14ac:dyDescent="0.25">
      <c r="AB78" s="221"/>
      <c r="AC78" s="221"/>
      <c r="AS78" s="75"/>
      <c r="AT78" s="75"/>
      <c r="AU78" s="75"/>
      <c r="AV78" s="75"/>
    </row>
    <row r="79" spans="28:48" x14ac:dyDescent="0.25">
      <c r="AB79" s="221"/>
      <c r="AC79" s="221"/>
    </row>
    <row r="80" spans="28:48" x14ac:dyDescent="0.25">
      <c r="AB80" s="221"/>
      <c r="AC80" s="221"/>
    </row>
    <row r="81" spans="28:48" x14ac:dyDescent="0.25">
      <c r="AB81" s="221"/>
      <c r="AC81" s="221"/>
    </row>
    <row r="82" spans="28:48" x14ac:dyDescent="0.25">
      <c r="AB82" s="221"/>
      <c r="AC82" s="221"/>
    </row>
    <row r="83" spans="28:48" x14ac:dyDescent="0.25">
      <c r="AB83" s="221"/>
      <c r="AC83" s="221"/>
    </row>
    <row r="84" spans="28:48" x14ac:dyDescent="0.25">
      <c r="AB84" s="221"/>
      <c r="AC84" s="221"/>
    </row>
    <row r="85" spans="28:48" x14ac:dyDescent="0.25">
      <c r="AB85" s="221"/>
      <c r="AC85" s="221"/>
    </row>
    <row r="86" spans="28:48" x14ac:dyDescent="0.25">
      <c r="AB86" s="221"/>
      <c r="AC86" s="221"/>
    </row>
    <row r="87" spans="28:48" x14ac:dyDescent="0.25">
      <c r="AB87" s="221"/>
      <c r="AC87" s="221"/>
    </row>
    <row r="88" spans="28:48" x14ac:dyDescent="0.25">
      <c r="AB88" s="221"/>
      <c r="AC88" s="221"/>
    </row>
    <row r="89" spans="28:48" x14ac:dyDescent="0.25">
      <c r="AB89" s="221"/>
      <c r="AC89" s="221"/>
    </row>
    <row r="90" spans="28:48" x14ac:dyDescent="0.25">
      <c r="AB90" s="221"/>
      <c r="AC90" s="221"/>
    </row>
    <row r="91" spans="28:48" x14ac:dyDescent="0.25">
      <c r="AB91" s="221"/>
      <c r="AC91" s="221"/>
      <c r="AS91" s="32"/>
      <c r="AT91" s="32"/>
      <c r="AU91" s="32"/>
      <c r="AV91" s="32"/>
    </row>
    <row r="92" spans="28:48" x14ac:dyDescent="0.25">
      <c r="AB92" s="221"/>
      <c r="AC92" s="221"/>
      <c r="AS92" s="32"/>
      <c r="AT92" s="32"/>
      <c r="AU92" s="32"/>
      <c r="AV92" s="32"/>
    </row>
    <row r="93" spans="28:48" x14ac:dyDescent="0.25">
      <c r="AB93" s="221"/>
      <c r="AC93" s="221"/>
      <c r="AS93" s="32"/>
      <c r="AT93" s="32"/>
      <c r="AU93" s="32"/>
      <c r="AV93" s="32"/>
    </row>
    <row r="94" spans="28:48" x14ac:dyDescent="0.25">
      <c r="AB94" s="221"/>
      <c r="AC94" s="221"/>
      <c r="AS94" s="32"/>
      <c r="AT94" s="32"/>
      <c r="AU94" s="32"/>
      <c r="AV94" s="32"/>
    </row>
    <row r="95" spans="28:48" x14ac:dyDescent="0.25">
      <c r="AB95" s="221"/>
      <c r="AC95" s="221"/>
      <c r="AS95" s="32"/>
      <c r="AT95" s="32"/>
      <c r="AU95" s="32"/>
      <c r="AV95" s="32"/>
    </row>
    <row r="96" spans="28:48" x14ac:dyDescent="0.25">
      <c r="AB96" s="221"/>
      <c r="AC96" s="221"/>
      <c r="AS96" s="32"/>
      <c r="AT96" s="32"/>
      <c r="AU96" s="32"/>
      <c r="AV96" s="32"/>
    </row>
    <row r="97" spans="28:48" x14ac:dyDescent="0.25">
      <c r="AB97" s="221"/>
      <c r="AC97" s="221"/>
      <c r="AS97" s="32"/>
      <c r="AT97" s="32"/>
      <c r="AU97" s="32"/>
      <c r="AV97" s="32"/>
    </row>
    <row r="98" spans="28:48" x14ac:dyDescent="0.25">
      <c r="AB98" s="221"/>
      <c r="AC98" s="221"/>
      <c r="AS98" s="32"/>
      <c r="AT98" s="32"/>
      <c r="AU98" s="32"/>
      <c r="AV98" s="32"/>
    </row>
    <row r="99" spans="28:48" x14ac:dyDescent="0.25">
      <c r="AB99" s="221"/>
      <c r="AC99" s="221"/>
      <c r="AS99" s="32"/>
      <c r="AT99" s="32"/>
      <c r="AU99" s="32"/>
      <c r="AV99" s="32"/>
    </row>
    <row r="100" spans="28:48" x14ac:dyDescent="0.25">
      <c r="AB100" s="221"/>
      <c r="AC100" s="221"/>
      <c r="AS100" s="32"/>
      <c r="AT100" s="32"/>
      <c r="AU100" s="32"/>
      <c r="AV100" s="32"/>
    </row>
    <row r="101" spans="28:48" x14ac:dyDescent="0.25">
      <c r="AB101" s="221"/>
      <c r="AC101" s="221"/>
      <c r="AS101" s="32"/>
      <c r="AT101" s="32"/>
      <c r="AU101" s="32"/>
      <c r="AV101" s="32"/>
    </row>
    <row r="102" spans="28:48" x14ac:dyDescent="0.25">
      <c r="AB102" s="221"/>
      <c r="AC102" s="221"/>
      <c r="AS102" s="32"/>
      <c r="AT102" s="32"/>
      <c r="AU102" s="32"/>
      <c r="AV102" s="32"/>
    </row>
    <row r="103" spans="28:48" x14ac:dyDescent="0.25">
      <c r="AB103" s="221"/>
      <c r="AC103" s="221"/>
      <c r="AS103" s="32"/>
      <c r="AT103" s="32"/>
      <c r="AU103" s="32"/>
      <c r="AV103" s="32"/>
    </row>
    <row r="104" spans="28:48" x14ac:dyDescent="0.25">
      <c r="AB104" s="221"/>
      <c r="AC104" s="221"/>
      <c r="AS104" s="32"/>
      <c r="AT104" s="32"/>
      <c r="AU104" s="32"/>
      <c r="AV104" s="32"/>
    </row>
    <row r="105" spans="28:48" x14ac:dyDescent="0.25">
      <c r="AB105" s="221"/>
      <c r="AC105" s="221"/>
      <c r="AS105" s="32"/>
      <c r="AT105" s="32"/>
      <c r="AU105" s="32"/>
      <c r="AV105" s="32"/>
    </row>
    <row r="106" spans="28:48" x14ac:dyDescent="0.25">
      <c r="AB106" s="221"/>
      <c r="AC106" s="221"/>
      <c r="AS106" s="32"/>
      <c r="AT106" s="32"/>
      <c r="AU106" s="32"/>
      <c r="AV106" s="32"/>
    </row>
    <row r="107" spans="28:48" x14ac:dyDescent="0.25">
      <c r="AB107" s="221"/>
      <c r="AC107" s="221"/>
      <c r="AS107" s="32"/>
      <c r="AT107" s="32"/>
      <c r="AU107" s="32"/>
      <c r="AV107" s="32"/>
    </row>
    <row r="108" spans="28:48" x14ac:dyDescent="0.25">
      <c r="AB108" s="221"/>
      <c r="AC108" s="221"/>
      <c r="AS108" s="32"/>
      <c r="AT108" s="32"/>
      <c r="AU108" s="32"/>
      <c r="AV108" s="32"/>
    </row>
    <row r="109" spans="28:48" x14ac:dyDescent="0.25">
      <c r="AB109" s="221"/>
      <c r="AC109" s="221"/>
      <c r="AS109" s="32"/>
      <c r="AT109" s="32"/>
      <c r="AU109" s="32"/>
      <c r="AV109" s="32"/>
    </row>
    <row r="110" spans="28:48" x14ac:dyDescent="0.25">
      <c r="AB110" s="221"/>
      <c r="AC110" s="221"/>
      <c r="AS110" s="32"/>
      <c r="AT110" s="32"/>
      <c r="AU110" s="32"/>
      <c r="AV110" s="32"/>
    </row>
    <row r="111" spans="28:48" x14ac:dyDescent="0.25">
      <c r="AB111" s="221"/>
      <c r="AC111" s="221"/>
      <c r="AS111" s="32"/>
      <c r="AT111" s="32"/>
      <c r="AU111" s="32"/>
      <c r="AV111" s="32"/>
    </row>
    <row r="112" spans="28:48" x14ac:dyDescent="0.25">
      <c r="AB112" s="221"/>
      <c r="AC112" s="221"/>
      <c r="AS112" s="32"/>
      <c r="AT112" s="32"/>
      <c r="AU112" s="32"/>
      <c r="AV112" s="32"/>
    </row>
    <row r="113" spans="28:48" x14ac:dyDescent="0.25">
      <c r="AB113" s="221"/>
      <c r="AC113" s="221"/>
      <c r="AS113" s="32"/>
      <c r="AT113" s="32"/>
      <c r="AU113" s="32"/>
      <c r="AV113" s="32"/>
    </row>
    <row r="114" spans="28:48" x14ac:dyDescent="0.25">
      <c r="AB114" s="221"/>
      <c r="AC114" s="221"/>
      <c r="AS114" s="32"/>
      <c r="AT114" s="32"/>
      <c r="AU114" s="32"/>
      <c r="AV114" s="32"/>
    </row>
    <row r="115" spans="28:48" x14ac:dyDescent="0.25">
      <c r="AB115" s="221"/>
      <c r="AC115" s="221"/>
      <c r="AS115" s="32"/>
      <c r="AT115" s="32"/>
      <c r="AU115" s="32"/>
      <c r="AV115" s="32"/>
    </row>
    <row r="116" spans="28:48" x14ac:dyDescent="0.25">
      <c r="AB116" s="221"/>
      <c r="AC116" s="221"/>
      <c r="AS116" s="32"/>
      <c r="AT116" s="32"/>
      <c r="AU116" s="32"/>
      <c r="AV116" s="32"/>
    </row>
    <row r="117" spans="28:48" x14ac:dyDescent="0.25">
      <c r="AB117" s="221"/>
      <c r="AC117" s="221"/>
      <c r="AS117" s="32"/>
      <c r="AT117" s="32"/>
      <c r="AU117" s="32"/>
      <c r="AV117" s="32"/>
    </row>
    <row r="118" spans="28:48" x14ac:dyDescent="0.25">
      <c r="AB118" s="221"/>
      <c r="AC118" s="221"/>
      <c r="AS118" s="32"/>
      <c r="AT118" s="32"/>
      <c r="AU118" s="32"/>
      <c r="AV118" s="32"/>
    </row>
    <row r="119" spans="28:48" x14ac:dyDescent="0.25">
      <c r="AB119" s="221"/>
      <c r="AC119" s="221"/>
      <c r="AS119" s="32"/>
      <c r="AT119" s="32"/>
      <c r="AU119" s="32"/>
      <c r="AV119" s="32"/>
    </row>
    <row r="120" spans="28:48" x14ac:dyDescent="0.25">
      <c r="AB120" s="221"/>
      <c r="AC120" s="221"/>
      <c r="AS120" s="32"/>
      <c r="AT120" s="32"/>
      <c r="AU120" s="32"/>
      <c r="AV120" s="32"/>
    </row>
    <row r="121" spans="28:48" x14ac:dyDescent="0.25">
      <c r="AB121" s="221"/>
      <c r="AC121" s="221"/>
      <c r="AS121" s="32"/>
      <c r="AT121" s="32"/>
      <c r="AU121" s="32"/>
      <c r="AV121" s="32"/>
    </row>
    <row r="122" spans="28:48" x14ac:dyDescent="0.25">
      <c r="AB122" s="221"/>
      <c r="AC122" s="221"/>
      <c r="AS122" s="32"/>
      <c r="AT122" s="32"/>
      <c r="AU122" s="32"/>
      <c r="AV122" s="32"/>
    </row>
    <row r="123" spans="28:48" x14ac:dyDescent="0.25">
      <c r="AB123" s="221"/>
      <c r="AC123" s="221"/>
      <c r="AS123" s="32"/>
      <c r="AT123" s="32"/>
      <c r="AU123" s="32"/>
      <c r="AV123" s="32"/>
    </row>
    <row r="124" spans="28:48" x14ac:dyDescent="0.25">
      <c r="AB124" s="221"/>
      <c r="AC124" s="221"/>
      <c r="AS124" s="32"/>
      <c r="AT124" s="32"/>
      <c r="AU124" s="32"/>
      <c r="AV124" s="32"/>
    </row>
    <row r="125" spans="28:48" x14ac:dyDescent="0.25">
      <c r="AB125" s="221"/>
      <c r="AC125" s="221"/>
      <c r="AS125" s="32"/>
      <c r="AT125" s="32"/>
      <c r="AU125" s="32"/>
      <c r="AV125" s="32"/>
    </row>
    <row r="126" spans="28:48" x14ac:dyDescent="0.25">
      <c r="AB126" s="221"/>
      <c r="AC126" s="221"/>
      <c r="AS126" s="32"/>
      <c r="AT126" s="32"/>
      <c r="AU126" s="32"/>
      <c r="AV126" s="32"/>
    </row>
    <row r="127" spans="28:48" x14ac:dyDescent="0.25">
      <c r="AB127" s="221"/>
      <c r="AC127" s="221"/>
      <c r="AS127" s="32"/>
      <c r="AT127" s="32"/>
      <c r="AU127" s="32"/>
      <c r="AV127" s="32"/>
    </row>
    <row r="128" spans="28:48" x14ac:dyDescent="0.25">
      <c r="AB128" s="221"/>
      <c r="AC128" s="221"/>
      <c r="AS128" s="32"/>
      <c r="AT128" s="32"/>
      <c r="AU128" s="32"/>
      <c r="AV128" s="32"/>
    </row>
    <row r="129" spans="28:48" x14ac:dyDescent="0.25">
      <c r="AB129" s="221"/>
      <c r="AC129" s="221"/>
      <c r="AS129" s="32"/>
      <c r="AT129" s="32"/>
      <c r="AU129" s="32"/>
      <c r="AV129" s="32"/>
    </row>
    <row r="130" spans="28:48" x14ac:dyDescent="0.25">
      <c r="AB130" s="221"/>
      <c r="AC130" s="221"/>
      <c r="AS130" s="32"/>
      <c r="AT130" s="32"/>
      <c r="AU130" s="32"/>
      <c r="AV130" s="32"/>
    </row>
    <row r="131" spans="28:48" x14ac:dyDescent="0.25">
      <c r="AB131" s="221"/>
      <c r="AC131" s="221"/>
      <c r="AS131" s="32"/>
      <c r="AT131" s="32"/>
      <c r="AU131" s="32"/>
      <c r="AV131" s="32"/>
    </row>
    <row r="132" spans="28:48" x14ac:dyDescent="0.25">
      <c r="AB132" s="221"/>
      <c r="AC132" s="221"/>
      <c r="AS132" s="32"/>
      <c r="AT132" s="32"/>
      <c r="AU132" s="32"/>
      <c r="AV132" s="32"/>
    </row>
    <row r="133" spans="28:48" x14ac:dyDescent="0.25">
      <c r="AB133" s="221"/>
      <c r="AC133" s="221"/>
      <c r="AS133" s="32"/>
      <c r="AT133" s="32"/>
      <c r="AU133" s="32"/>
      <c r="AV133" s="32"/>
    </row>
    <row r="134" spans="28:48" x14ac:dyDescent="0.25">
      <c r="AB134" s="221"/>
      <c r="AC134" s="221"/>
      <c r="AS134" s="32"/>
      <c r="AT134" s="32"/>
      <c r="AU134" s="32"/>
      <c r="AV134" s="32"/>
    </row>
    <row r="135" spans="28:48" x14ac:dyDescent="0.25">
      <c r="AB135" s="221"/>
      <c r="AC135" s="221"/>
      <c r="AS135" s="32"/>
      <c r="AT135" s="32"/>
      <c r="AU135" s="32"/>
      <c r="AV135" s="32"/>
    </row>
    <row r="136" spans="28:48" x14ac:dyDescent="0.25">
      <c r="AB136" s="221"/>
      <c r="AC136" s="221"/>
      <c r="AS136" s="32"/>
      <c r="AT136" s="32"/>
      <c r="AU136" s="32"/>
      <c r="AV136" s="32"/>
    </row>
    <row r="137" spans="28:48" x14ac:dyDescent="0.25">
      <c r="AB137" s="221"/>
      <c r="AC137" s="221"/>
      <c r="AS137" s="32"/>
      <c r="AT137" s="32"/>
      <c r="AU137" s="32"/>
      <c r="AV137" s="32"/>
    </row>
    <row r="138" spans="28:48" x14ac:dyDescent="0.25">
      <c r="AB138" s="221"/>
      <c r="AC138" s="221"/>
      <c r="AS138" s="32"/>
      <c r="AT138" s="32"/>
      <c r="AU138" s="32"/>
      <c r="AV138" s="32"/>
    </row>
    <row r="139" spans="28:48" x14ac:dyDescent="0.25">
      <c r="AB139" s="221"/>
      <c r="AC139" s="221"/>
      <c r="AS139" s="32"/>
      <c r="AT139" s="32"/>
      <c r="AU139" s="32"/>
      <c r="AV139" s="32"/>
    </row>
    <row r="140" spans="28:48" x14ac:dyDescent="0.25">
      <c r="AB140" s="221"/>
      <c r="AC140" s="221"/>
      <c r="AS140" s="32"/>
      <c r="AT140" s="32"/>
      <c r="AU140" s="32"/>
      <c r="AV140" s="32"/>
    </row>
    <row r="141" spans="28:48" x14ac:dyDescent="0.25">
      <c r="AB141" s="221"/>
      <c r="AC141" s="221"/>
      <c r="AS141" s="32"/>
      <c r="AT141" s="32"/>
      <c r="AU141" s="32"/>
      <c r="AV141" s="32"/>
    </row>
    <row r="142" spans="28:48" x14ac:dyDescent="0.25">
      <c r="AB142" s="221"/>
      <c r="AC142" s="221"/>
      <c r="AS142" s="32"/>
      <c r="AT142" s="32"/>
      <c r="AU142" s="32"/>
      <c r="AV142" s="32"/>
    </row>
    <row r="143" spans="28:48" x14ac:dyDescent="0.25">
      <c r="AB143" s="221"/>
      <c r="AC143" s="221"/>
      <c r="AS143" s="32"/>
      <c r="AT143" s="32"/>
      <c r="AU143" s="32"/>
      <c r="AV143" s="32"/>
    </row>
    <row r="144" spans="28:48" x14ac:dyDescent="0.25">
      <c r="AB144" s="221"/>
      <c r="AC144" s="221"/>
      <c r="AS144" s="32"/>
      <c r="AT144" s="32"/>
      <c r="AU144" s="32"/>
      <c r="AV144" s="32"/>
    </row>
    <row r="145" spans="28:48" x14ac:dyDescent="0.25">
      <c r="AB145" s="221"/>
      <c r="AC145" s="221"/>
      <c r="AS145" s="32"/>
      <c r="AT145" s="32"/>
      <c r="AU145" s="32"/>
      <c r="AV145" s="32"/>
    </row>
    <row r="146" spans="28:48" x14ac:dyDescent="0.25">
      <c r="AB146" s="221"/>
      <c r="AC146" s="221"/>
      <c r="AS146" s="32"/>
      <c r="AT146" s="32"/>
      <c r="AU146" s="32"/>
      <c r="AV146" s="32"/>
    </row>
    <row r="147" spans="28:48" x14ac:dyDescent="0.25">
      <c r="AB147" s="221"/>
      <c r="AC147" s="221"/>
      <c r="AS147" s="32"/>
      <c r="AT147" s="32"/>
      <c r="AU147" s="32"/>
      <c r="AV147" s="32"/>
    </row>
    <row r="148" spans="28:48" x14ac:dyDescent="0.25">
      <c r="AB148" s="221"/>
      <c r="AC148" s="221"/>
      <c r="AS148" s="32"/>
      <c r="AT148" s="32"/>
      <c r="AU148" s="32"/>
      <c r="AV148" s="32"/>
    </row>
    <row r="149" spans="28:48" x14ac:dyDescent="0.25">
      <c r="AB149" s="221"/>
      <c r="AC149" s="221"/>
      <c r="AS149" s="32"/>
      <c r="AT149" s="32"/>
      <c r="AU149" s="32"/>
      <c r="AV149" s="32"/>
    </row>
    <row r="150" spans="28:48" x14ac:dyDescent="0.25">
      <c r="AB150" s="221"/>
      <c r="AC150" s="221"/>
      <c r="AS150" s="32"/>
      <c r="AT150" s="32"/>
      <c r="AU150" s="32"/>
      <c r="AV150" s="32"/>
    </row>
    <row r="151" spans="28:48" x14ac:dyDescent="0.25">
      <c r="AB151" s="221"/>
      <c r="AC151" s="221"/>
      <c r="AS151" s="32"/>
      <c r="AT151" s="32"/>
      <c r="AU151" s="32"/>
      <c r="AV151" s="32"/>
    </row>
    <row r="152" spans="28:48" x14ac:dyDescent="0.25">
      <c r="AB152" s="221"/>
      <c r="AC152" s="221"/>
      <c r="AS152" s="32"/>
      <c r="AT152" s="32"/>
      <c r="AU152" s="32"/>
      <c r="AV152" s="32"/>
    </row>
    <row r="153" spans="28:48" x14ac:dyDescent="0.25">
      <c r="AB153" s="221"/>
      <c r="AC153" s="221"/>
      <c r="AS153" s="32"/>
      <c r="AT153" s="32"/>
      <c r="AU153" s="32"/>
      <c r="AV153" s="32"/>
    </row>
    <row r="154" spans="28:48" x14ac:dyDescent="0.25">
      <c r="AB154" s="221"/>
      <c r="AC154" s="221"/>
      <c r="AS154" s="32"/>
      <c r="AT154" s="32"/>
      <c r="AU154" s="32"/>
      <c r="AV154" s="32"/>
    </row>
    <row r="155" spans="28:48" x14ac:dyDescent="0.25">
      <c r="AB155" s="221"/>
      <c r="AC155" s="221"/>
      <c r="AS155" s="32"/>
      <c r="AT155" s="32"/>
      <c r="AU155" s="32"/>
      <c r="AV155" s="32"/>
    </row>
    <row r="156" spans="28:48" x14ac:dyDescent="0.25">
      <c r="AB156" s="221"/>
      <c r="AC156" s="221"/>
      <c r="AS156" s="32"/>
      <c r="AT156" s="32"/>
      <c r="AU156" s="32"/>
      <c r="AV156" s="32"/>
    </row>
    <row r="157" spans="28:48" x14ac:dyDescent="0.25">
      <c r="AB157" s="221"/>
      <c r="AC157" s="221"/>
      <c r="AS157" s="32"/>
      <c r="AT157" s="32"/>
      <c r="AU157" s="32"/>
      <c r="AV157" s="32"/>
    </row>
    <row r="158" spans="28:48" x14ac:dyDescent="0.25">
      <c r="AB158" s="221"/>
      <c r="AC158" s="221"/>
      <c r="AS158" s="32"/>
      <c r="AT158" s="32"/>
      <c r="AU158" s="32"/>
      <c r="AV158" s="32"/>
    </row>
    <row r="159" spans="28:48" x14ac:dyDescent="0.25">
      <c r="AB159" s="221"/>
      <c r="AC159" s="221"/>
      <c r="AS159" s="32"/>
      <c r="AT159" s="32"/>
      <c r="AU159" s="32"/>
      <c r="AV159" s="32"/>
    </row>
    <row r="160" spans="28:48" x14ac:dyDescent="0.25">
      <c r="AB160" s="221"/>
      <c r="AC160" s="221"/>
      <c r="AS160" s="32"/>
      <c r="AT160" s="32"/>
      <c r="AU160" s="32"/>
      <c r="AV160" s="32"/>
    </row>
    <row r="161" spans="28:48" x14ac:dyDescent="0.25">
      <c r="AB161" s="221"/>
      <c r="AC161" s="221"/>
      <c r="AS161" s="32"/>
      <c r="AT161" s="32"/>
      <c r="AU161" s="32"/>
      <c r="AV161" s="32"/>
    </row>
    <row r="162" spans="28:48" x14ac:dyDescent="0.25">
      <c r="AB162" s="221"/>
      <c r="AC162" s="221"/>
      <c r="AS162" s="32"/>
      <c r="AT162" s="32"/>
      <c r="AU162" s="32"/>
      <c r="AV162" s="32"/>
    </row>
    <row r="163" spans="28:48" x14ac:dyDescent="0.25">
      <c r="AB163" s="221"/>
      <c r="AC163" s="221"/>
      <c r="AS163" s="32"/>
      <c r="AT163" s="32"/>
      <c r="AU163" s="32"/>
      <c r="AV163" s="32"/>
    </row>
    <row r="164" spans="28:48" x14ac:dyDescent="0.25">
      <c r="AB164" s="221"/>
      <c r="AC164" s="221"/>
      <c r="AS164" s="32"/>
      <c r="AT164" s="32"/>
      <c r="AU164" s="32"/>
      <c r="AV164" s="32"/>
    </row>
    <row r="165" spans="28:48" x14ac:dyDescent="0.25">
      <c r="AB165" s="221"/>
      <c r="AC165" s="221"/>
      <c r="AS165" s="32"/>
      <c r="AT165" s="32"/>
      <c r="AU165" s="32"/>
      <c r="AV165" s="32"/>
    </row>
    <row r="166" spans="28:48" x14ac:dyDescent="0.25">
      <c r="AB166" s="221"/>
      <c r="AC166" s="221"/>
      <c r="AS166" s="32"/>
      <c r="AT166" s="32"/>
      <c r="AU166" s="32"/>
      <c r="AV166" s="32"/>
    </row>
    <row r="167" spans="28:48" x14ac:dyDescent="0.25">
      <c r="AB167" s="221"/>
      <c r="AC167" s="221"/>
      <c r="AS167" s="32"/>
      <c r="AT167" s="32"/>
      <c r="AU167" s="32"/>
      <c r="AV167" s="32"/>
    </row>
    <row r="168" spans="28:48" x14ac:dyDescent="0.25">
      <c r="AB168" s="221"/>
      <c r="AC168" s="221"/>
      <c r="AS168" s="32"/>
      <c r="AT168" s="32"/>
      <c r="AU168" s="32"/>
      <c r="AV168" s="32"/>
    </row>
    <row r="169" spans="28:48" x14ac:dyDescent="0.25">
      <c r="AB169" s="221"/>
      <c r="AC169" s="221"/>
      <c r="AS169" s="32"/>
      <c r="AT169" s="32"/>
      <c r="AU169" s="32"/>
      <c r="AV169" s="32"/>
    </row>
    <row r="170" spans="28:48" x14ac:dyDescent="0.25">
      <c r="AB170" s="221"/>
      <c r="AC170" s="221"/>
      <c r="AS170" s="32"/>
      <c r="AT170" s="32"/>
      <c r="AU170" s="32"/>
      <c r="AV170" s="32"/>
    </row>
    <row r="171" spans="28:48" x14ac:dyDescent="0.25">
      <c r="AB171" s="221"/>
      <c r="AC171" s="221"/>
      <c r="AS171" s="32"/>
      <c r="AT171" s="32"/>
      <c r="AU171" s="32"/>
      <c r="AV171" s="32"/>
    </row>
    <row r="172" spans="28:48" x14ac:dyDescent="0.25">
      <c r="AB172" s="221"/>
      <c r="AC172" s="221"/>
      <c r="AS172" s="32"/>
      <c r="AT172" s="32"/>
      <c r="AU172" s="32"/>
      <c r="AV172" s="32"/>
    </row>
    <row r="173" spans="28:48" x14ac:dyDescent="0.25">
      <c r="AB173" s="221"/>
      <c r="AC173" s="221"/>
      <c r="AS173" s="32"/>
      <c r="AT173" s="32"/>
      <c r="AU173" s="32"/>
      <c r="AV173" s="32"/>
    </row>
    <row r="174" spans="28:48" x14ac:dyDescent="0.25">
      <c r="AB174" s="221"/>
      <c r="AC174" s="221"/>
      <c r="AS174" s="32"/>
      <c r="AT174" s="32"/>
      <c r="AU174" s="32"/>
      <c r="AV174" s="32"/>
    </row>
    <row r="175" spans="28:48" x14ac:dyDescent="0.25">
      <c r="AB175" s="221"/>
      <c r="AC175" s="221"/>
      <c r="AS175" s="32"/>
      <c r="AT175" s="32"/>
      <c r="AU175" s="32"/>
      <c r="AV175" s="32"/>
    </row>
    <row r="176" spans="28:48" x14ac:dyDescent="0.25">
      <c r="AB176" s="221"/>
      <c r="AC176" s="221"/>
      <c r="AS176" s="32"/>
      <c r="AT176" s="32"/>
      <c r="AU176" s="32"/>
      <c r="AV176" s="32"/>
    </row>
    <row r="177" spans="28:48" x14ac:dyDescent="0.25">
      <c r="AB177" s="221"/>
      <c r="AC177" s="221"/>
      <c r="AS177" s="32"/>
      <c r="AT177" s="32"/>
      <c r="AU177" s="32"/>
      <c r="AV177" s="32"/>
    </row>
    <row r="178" spans="28:48" x14ac:dyDescent="0.25">
      <c r="AB178" s="221"/>
      <c r="AC178" s="221"/>
      <c r="AS178" s="32"/>
      <c r="AT178" s="32"/>
      <c r="AU178" s="32"/>
      <c r="AV178" s="32"/>
    </row>
    <row r="179" spans="28:48" x14ac:dyDescent="0.25">
      <c r="AB179" s="221"/>
      <c r="AC179" s="221"/>
      <c r="AS179" s="32"/>
      <c r="AT179" s="32"/>
      <c r="AU179" s="32"/>
      <c r="AV179" s="32"/>
    </row>
    <row r="180" spans="28:48" x14ac:dyDescent="0.25">
      <c r="AB180" s="221"/>
      <c r="AC180" s="221"/>
      <c r="AS180" s="32"/>
      <c r="AT180" s="32"/>
      <c r="AU180" s="32"/>
      <c r="AV180" s="32"/>
    </row>
    <row r="181" spans="28:48" x14ac:dyDescent="0.25">
      <c r="AB181" s="221"/>
      <c r="AC181" s="221"/>
      <c r="AS181" s="32"/>
      <c r="AT181" s="32"/>
      <c r="AU181" s="32"/>
      <c r="AV181" s="32"/>
    </row>
    <row r="182" spans="28:48" x14ac:dyDescent="0.25">
      <c r="AB182" s="221"/>
      <c r="AC182" s="221"/>
      <c r="AS182" s="32"/>
      <c r="AT182" s="32"/>
      <c r="AU182" s="32"/>
      <c r="AV182" s="32"/>
    </row>
    <row r="183" spans="28:48" x14ac:dyDescent="0.25">
      <c r="AB183" s="221"/>
      <c r="AC183" s="221"/>
      <c r="AS183" s="32"/>
      <c r="AT183" s="32"/>
      <c r="AU183" s="32"/>
      <c r="AV183" s="32"/>
    </row>
    <row r="184" spans="28:48" x14ac:dyDescent="0.25">
      <c r="AB184" s="221"/>
      <c r="AC184" s="221"/>
      <c r="AS184" s="32"/>
      <c r="AT184" s="32"/>
      <c r="AU184" s="32"/>
      <c r="AV184" s="32"/>
    </row>
    <row r="185" spans="28:48" x14ac:dyDescent="0.25">
      <c r="AB185" s="221"/>
      <c r="AC185" s="221"/>
      <c r="AS185" s="32"/>
      <c r="AT185" s="32"/>
      <c r="AU185" s="32"/>
      <c r="AV185" s="32"/>
    </row>
    <row r="186" spans="28:48" x14ac:dyDescent="0.25">
      <c r="AB186" s="221"/>
      <c r="AC186" s="221"/>
      <c r="AS186" s="32"/>
      <c r="AT186" s="32"/>
      <c r="AU186" s="32"/>
      <c r="AV186" s="32"/>
    </row>
    <row r="187" spans="28:48" x14ac:dyDescent="0.25">
      <c r="AB187" s="221"/>
      <c r="AC187" s="221"/>
      <c r="AS187" s="32"/>
      <c r="AT187" s="32"/>
      <c r="AU187" s="32"/>
      <c r="AV187" s="32"/>
    </row>
    <row r="188" spans="28:48" x14ac:dyDescent="0.25">
      <c r="AB188" s="221"/>
      <c r="AC188" s="221"/>
      <c r="AS188" s="32"/>
      <c r="AT188" s="32"/>
      <c r="AU188" s="32"/>
      <c r="AV188" s="32"/>
    </row>
    <row r="189" spans="28:48" x14ac:dyDescent="0.25">
      <c r="AB189" s="221"/>
      <c r="AC189" s="221"/>
      <c r="AS189" s="32"/>
      <c r="AT189" s="32"/>
      <c r="AU189" s="32"/>
      <c r="AV189" s="32"/>
    </row>
    <row r="190" spans="28:48" x14ac:dyDescent="0.25">
      <c r="AB190" s="221"/>
      <c r="AC190" s="221"/>
      <c r="AS190" s="32"/>
      <c r="AT190" s="32"/>
      <c r="AU190" s="32"/>
      <c r="AV190" s="32"/>
    </row>
    <row r="191" spans="28:48" x14ac:dyDescent="0.25">
      <c r="AB191" s="221"/>
      <c r="AC191" s="221"/>
      <c r="AS191" s="32"/>
      <c r="AT191" s="32"/>
      <c r="AU191" s="32"/>
      <c r="AV191" s="32"/>
    </row>
    <row r="192" spans="28:48" x14ac:dyDescent="0.25">
      <c r="AB192" s="221"/>
      <c r="AC192" s="221"/>
      <c r="AS192" s="32"/>
      <c r="AT192" s="32"/>
      <c r="AU192" s="32"/>
      <c r="AV192" s="32"/>
    </row>
    <row r="193" spans="28:48" x14ac:dyDescent="0.25">
      <c r="AB193" s="221"/>
      <c r="AC193" s="221"/>
      <c r="AS193" s="32"/>
      <c r="AT193" s="32"/>
      <c r="AU193" s="32"/>
      <c r="AV193" s="32"/>
    </row>
    <row r="194" spans="28:48" x14ac:dyDescent="0.25">
      <c r="AB194" s="221"/>
      <c r="AC194" s="221"/>
      <c r="AS194" s="32"/>
      <c r="AT194" s="32"/>
      <c r="AU194" s="32"/>
      <c r="AV194" s="32"/>
    </row>
    <row r="195" spans="28:48" x14ac:dyDescent="0.25">
      <c r="AB195" s="221"/>
      <c r="AC195" s="221"/>
      <c r="AS195" s="32"/>
      <c r="AT195" s="32"/>
      <c r="AU195" s="32"/>
      <c r="AV195" s="32"/>
    </row>
    <row r="196" spans="28:48" x14ac:dyDescent="0.25">
      <c r="AB196" s="221"/>
      <c r="AC196" s="221"/>
      <c r="AS196" s="32"/>
      <c r="AT196" s="32"/>
      <c r="AU196" s="32"/>
      <c r="AV196" s="32"/>
    </row>
    <row r="197" spans="28:48" x14ac:dyDescent="0.25">
      <c r="AB197" s="221"/>
      <c r="AC197" s="221"/>
      <c r="AS197" s="32"/>
      <c r="AT197" s="32"/>
      <c r="AU197" s="32"/>
      <c r="AV197" s="32"/>
    </row>
    <row r="198" spans="28:48" x14ac:dyDescent="0.25">
      <c r="AB198" s="221"/>
      <c r="AC198" s="221"/>
      <c r="AS198" s="32"/>
      <c r="AT198" s="32"/>
      <c r="AU198" s="32"/>
      <c r="AV198" s="32"/>
    </row>
    <row r="199" spans="28:48" x14ac:dyDescent="0.25">
      <c r="AB199" s="221"/>
      <c r="AC199" s="221"/>
      <c r="AS199" s="32"/>
      <c r="AT199" s="32"/>
      <c r="AU199" s="32"/>
      <c r="AV199" s="32"/>
    </row>
    <row r="200" spans="28:48" x14ac:dyDescent="0.25">
      <c r="AB200" s="221"/>
      <c r="AC200" s="221"/>
      <c r="AS200" s="32"/>
      <c r="AT200" s="32"/>
      <c r="AU200" s="32"/>
      <c r="AV200" s="32"/>
    </row>
    <row r="201" spans="28:48" x14ac:dyDescent="0.25">
      <c r="AB201" s="221"/>
      <c r="AC201" s="221"/>
    </row>
    <row r="202" spans="28:48" x14ac:dyDescent="0.25">
      <c r="AB202" s="221"/>
      <c r="AC202" s="221"/>
    </row>
    <row r="203" spans="28:48" x14ac:dyDescent="0.25">
      <c r="AB203" s="221"/>
      <c r="AC203" s="221"/>
    </row>
    <row r="204" spans="28:48" x14ac:dyDescent="0.25">
      <c r="AB204" s="221"/>
      <c r="AC204" s="221"/>
    </row>
    <row r="205" spans="28:48" x14ac:dyDescent="0.25">
      <c r="AB205" s="221"/>
      <c r="AC205" s="221"/>
    </row>
    <row r="206" spans="28:48" x14ac:dyDescent="0.25">
      <c r="AB206" s="221"/>
      <c r="AC206" s="221"/>
    </row>
    <row r="207" spans="28:48" x14ac:dyDescent="0.25">
      <c r="AB207" s="221"/>
      <c r="AC207" s="221"/>
    </row>
    <row r="208" spans="28:48" x14ac:dyDescent="0.25">
      <c r="AB208" s="221"/>
      <c r="AC208" s="221"/>
    </row>
    <row r="209" spans="28:29" x14ac:dyDescent="0.25">
      <c r="AB209" s="221"/>
      <c r="AC209" s="221"/>
    </row>
    <row r="210" spans="28:29" x14ac:dyDescent="0.25">
      <c r="AB210" s="221"/>
      <c r="AC210" s="221"/>
    </row>
    <row r="211" spans="28:29" x14ac:dyDescent="0.25">
      <c r="AB211" s="221"/>
      <c r="AC211" s="221"/>
    </row>
    <row r="212" spans="28:29" x14ac:dyDescent="0.25">
      <c r="AB212" s="221"/>
      <c r="AC212" s="221"/>
    </row>
    <row r="213" spans="28:29" x14ac:dyDescent="0.25">
      <c r="AB213" s="221"/>
      <c r="AC213" s="221"/>
    </row>
    <row r="214" spans="28:29" x14ac:dyDescent="0.25">
      <c r="AB214" s="221"/>
      <c r="AC214" s="221"/>
    </row>
    <row r="215" spans="28:29" x14ac:dyDescent="0.25">
      <c r="AB215" s="221"/>
      <c r="AC215" s="221"/>
    </row>
    <row r="216" spans="28:29" x14ac:dyDescent="0.25">
      <c r="AB216" s="221"/>
      <c r="AC216" s="221"/>
    </row>
    <row r="217" spans="28:29" x14ac:dyDescent="0.25">
      <c r="AB217" s="221"/>
      <c r="AC217" s="221"/>
    </row>
    <row r="218" spans="28:29" x14ac:dyDescent="0.25">
      <c r="AB218" s="221"/>
      <c r="AC218" s="221"/>
    </row>
    <row r="219" spans="28:29" x14ac:dyDescent="0.25">
      <c r="AB219" s="221"/>
      <c r="AC219" s="221"/>
    </row>
    <row r="220" spans="28:29" x14ac:dyDescent="0.25">
      <c r="AB220" s="221"/>
      <c r="AC220" s="221"/>
    </row>
    <row r="221" spans="28:29" x14ac:dyDescent="0.25">
      <c r="AB221" s="221"/>
      <c r="AC221" s="221"/>
    </row>
    <row r="222" spans="28:29" x14ac:dyDescent="0.25">
      <c r="AB222" s="221"/>
      <c r="AC222" s="221"/>
    </row>
    <row r="223" spans="28:29" x14ac:dyDescent="0.25">
      <c r="AB223" s="221"/>
      <c r="AC223" s="221"/>
    </row>
    <row r="224" spans="28:29" x14ac:dyDescent="0.25">
      <c r="AB224" s="221"/>
      <c r="AC224" s="221"/>
    </row>
    <row r="225" spans="28:29" x14ac:dyDescent="0.25">
      <c r="AB225" s="221"/>
      <c r="AC225" s="221"/>
    </row>
    <row r="226" spans="28:29" x14ac:dyDescent="0.25">
      <c r="AB226" s="221"/>
      <c r="AC226" s="221"/>
    </row>
    <row r="227" spans="28:29" x14ac:dyDescent="0.25">
      <c r="AB227" s="221"/>
      <c r="AC227" s="221"/>
    </row>
    <row r="228" spans="28:29" x14ac:dyDescent="0.25">
      <c r="AB228" s="221"/>
      <c r="AC228" s="221"/>
    </row>
    <row r="229" spans="28:29" x14ac:dyDescent="0.25">
      <c r="AB229" s="221"/>
      <c r="AC229" s="221"/>
    </row>
    <row r="230" spans="28:29" x14ac:dyDescent="0.25">
      <c r="AB230" s="221"/>
      <c r="AC230" s="221"/>
    </row>
    <row r="231" spans="28:29" x14ac:dyDescent="0.25">
      <c r="AB231" s="221"/>
      <c r="AC231" s="221"/>
    </row>
    <row r="232" spans="28:29" x14ac:dyDescent="0.25">
      <c r="AB232" s="221"/>
      <c r="AC232" s="221"/>
    </row>
    <row r="233" spans="28:29" x14ac:dyDescent="0.25">
      <c r="AB233" s="221"/>
      <c r="AC233" s="221"/>
    </row>
    <row r="234" spans="28:29" x14ac:dyDescent="0.25">
      <c r="AB234" s="221"/>
      <c r="AC234" s="221"/>
    </row>
    <row r="235" spans="28:29" x14ac:dyDescent="0.25">
      <c r="AB235" s="221"/>
      <c r="AC235" s="221"/>
    </row>
    <row r="236" spans="28:29" x14ac:dyDescent="0.25">
      <c r="AB236" s="221"/>
      <c r="AC236" s="221"/>
    </row>
    <row r="237" spans="28:29" x14ac:dyDescent="0.25">
      <c r="AB237" s="221"/>
      <c r="AC237" s="221"/>
    </row>
    <row r="238" spans="28:29" x14ac:dyDescent="0.25">
      <c r="AB238" s="221"/>
      <c r="AC238" s="221"/>
    </row>
    <row r="239" spans="28:29" x14ac:dyDescent="0.25">
      <c r="AB239" s="221"/>
      <c r="AC239" s="221"/>
    </row>
    <row r="240" spans="28:29" x14ac:dyDescent="0.25">
      <c r="AB240" s="221"/>
      <c r="AC240" s="221"/>
    </row>
    <row r="241" spans="28:29" x14ac:dyDescent="0.25">
      <c r="AB241" s="221"/>
      <c r="AC241" s="221"/>
    </row>
    <row r="242" spans="28:29" x14ac:dyDescent="0.25">
      <c r="AB242" s="221"/>
      <c r="AC242" s="221"/>
    </row>
    <row r="243" spans="28:29" x14ac:dyDescent="0.25">
      <c r="AB243" s="221"/>
      <c r="AC243" s="221"/>
    </row>
    <row r="244" spans="28:29" x14ac:dyDescent="0.25">
      <c r="AB244" s="221"/>
      <c r="AC244" s="221"/>
    </row>
    <row r="245" spans="28:29" x14ac:dyDescent="0.25">
      <c r="AB245" s="221"/>
      <c r="AC245" s="221"/>
    </row>
    <row r="246" spans="28:29" x14ac:dyDescent="0.25">
      <c r="AB246" s="221"/>
      <c r="AC246" s="221"/>
    </row>
    <row r="247" spans="28:29" x14ac:dyDescent="0.25">
      <c r="AB247" s="221"/>
      <c r="AC247" s="221"/>
    </row>
    <row r="248" spans="28:29" x14ac:dyDescent="0.25">
      <c r="AB248" s="221"/>
      <c r="AC248" s="221"/>
    </row>
    <row r="249" spans="28:29" x14ac:dyDescent="0.25">
      <c r="AB249" s="221"/>
      <c r="AC249" s="221"/>
    </row>
    <row r="250" spans="28:29" x14ac:dyDescent="0.25">
      <c r="AB250" s="221"/>
      <c r="AC250" s="221"/>
    </row>
    <row r="251" spans="28:29" x14ac:dyDescent="0.25">
      <c r="AB251" s="221"/>
      <c r="AC251" s="221"/>
    </row>
    <row r="252" spans="28:29" x14ac:dyDescent="0.25">
      <c r="AB252" s="221"/>
      <c r="AC252" s="221"/>
    </row>
    <row r="253" spans="28:29" x14ac:dyDescent="0.25">
      <c r="AB253" s="221"/>
      <c r="AC253" s="221"/>
    </row>
    <row r="254" spans="28:29" x14ac:dyDescent="0.25">
      <c r="AB254" s="221"/>
      <c r="AC254" s="221"/>
    </row>
    <row r="255" spans="28:29" x14ac:dyDescent="0.25">
      <c r="AB255" s="221"/>
      <c r="AC255" s="221"/>
    </row>
    <row r="256" spans="28:29" x14ac:dyDescent="0.25">
      <c r="AB256" s="221"/>
      <c r="AC256" s="221"/>
    </row>
    <row r="257" spans="28:29" x14ac:dyDescent="0.25">
      <c r="AB257" s="221"/>
      <c r="AC257" s="221"/>
    </row>
    <row r="258" spans="28:29" x14ac:dyDescent="0.25">
      <c r="AB258" s="221"/>
      <c r="AC258" s="221"/>
    </row>
    <row r="259" spans="28:29" x14ac:dyDescent="0.25">
      <c r="AB259" s="221"/>
      <c r="AC259" s="221"/>
    </row>
    <row r="260" spans="28:29" x14ac:dyDescent="0.25">
      <c r="AB260" s="221"/>
      <c r="AC260" s="221"/>
    </row>
    <row r="261" spans="28:29" x14ac:dyDescent="0.25">
      <c r="AB261" s="221"/>
      <c r="AC261" s="221"/>
    </row>
    <row r="262" spans="28:29" x14ac:dyDescent="0.25">
      <c r="AB262" s="221"/>
      <c r="AC262" s="221"/>
    </row>
    <row r="263" spans="28:29" x14ac:dyDescent="0.25">
      <c r="AB263" s="221"/>
      <c r="AC263" s="221"/>
    </row>
    <row r="264" spans="28:29" x14ac:dyDescent="0.25">
      <c r="AB264" s="221"/>
      <c r="AC264" s="221"/>
    </row>
    <row r="265" spans="28:29" x14ac:dyDescent="0.25">
      <c r="AB265" s="221"/>
      <c r="AC265" s="221"/>
    </row>
    <row r="266" spans="28:29" x14ac:dyDescent="0.25">
      <c r="AB266" s="221"/>
      <c r="AC266" s="221"/>
    </row>
    <row r="267" spans="28:29" x14ac:dyDescent="0.25">
      <c r="AB267" s="221"/>
      <c r="AC267" s="221"/>
    </row>
    <row r="268" spans="28:29" x14ac:dyDescent="0.25">
      <c r="AB268" s="221"/>
      <c r="AC268" s="221"/>
    </row>
    <row r="269" spans="28:29" x14ac:dyDescent="0.25">
      <c r="AB269" s="221"/>
      <c r="AC269" s="221"/>
    </row>
    <row r="270" spans="28:29" x14ac:dyDescent="0.25">
      <c r="AB270" s="221"/>
      <c r="AC270" s="221"/>
    </row>
    <row r="271" spans="28:29" x14ac:dyDescent="0.25">
      <c r="AB271" s="221"/>
      <c r="AC271" s="221"/>
    </row>
    <row r="272" spans="28:29" x14ac:dyDescent="0.25">
      <c r="AB272" s="221"/>
      <c r="AC272" s="221"/>
    </row>
    <row r="273" spans="28:29" x14ac:dyDescent="0.25">
      <c r="AB273" s="221"/>
      <c r="AC273" s="221"/>
    </row>
    <row r="274" spans="28:29" x14ac:dyDescent="0.25">
      <c r="AB274" s="221"/>
      <c r="AC274" s="221"/>
    </row>
    <row r="275" spans="28:29" x14ac:dyDescent="0.25">
      <c r="AB275" s="221"/>
      <c r="AC275" s="221"/>
    </row>
    <row r="276" spans="28:29" x14ac:dyDescent="0.25">
      <c r="AB276" s="221"/>
      <c r="AC276" s="221"/>
    </row>
    <row r="277" spans="28:29" x14ac:dyDescent="0.25">
      <c r="AB277" s="221"/>
      <c r="AC277" s="221"/>
    </row>
    <row r="278" spans="28:29" x14ac:dyDescent="0.25">
      <c r="AB278" s="221"/>
      <c r="AC278" s="221"/>
    </row>
    <row r="279" spans="28:29" x14ac:dyDescent="0.25">
      <c r="AB279" s="221"/>
      <c r="AC279" s="221"/>
    </row>
    <row r="280" spans="28:29" x14ac:dyDescent="0.25">
      <c r="AB280" s="221"/>
      <c r="AC280" s="221"/>
    </row>
    <row r="281" spans="28:29" x14ac:dyDescent="0.25">
      <c r="AB281" s="221"/>
      <c r="AC281" s="221"/>
    </row>
    <row r="282" spans="28:29" x14ac:dyDescent="0.25">
      <c r="AB282" s="221"/>
      <c r="AC282" s="221"/>
    </row>
    <row r="283" spans="28:29" x14ac:dyDescent="0.25">
      <c r="AB283" s="221"/>
      <c r="AC283" s="221"/>
    </row>
    <row r="284" spans="28:29" x14ac:dyDescent="0.25">
      <c r="AB284" s="221"/>
      <c r="AC284" s="221"/>
    </row>
    <row r="285" spans="28:29" x14ac:dyDescent="0.25">
      <c r="AB285" s="221"/>
      <c r="AC285" s="221"/>
    </row>
    <row r="286" spans="28:29" x14ac:dyDescent="0.25">
      <c r="AB286" s="221"/>
      <c r="AC286" s="221"/>
    </row>
    <row r="287" spans="28:29" x14ac:dyDescent="0.25">
      <c r="AB287" s="221"/>
      <c r="AC287" s="221"/>
    </row>
    <row r="288" spans="28:29" x14ac:dyDescent="0.25">
      <c r="AB288" s="221"/>
      <c r="AC288" s="221"/>
    </row>
    <row r="289" spans="28:29" x14ac:dyDescent="0.25">
      <c r="AB289" s="221"/>
      <c r="AC289" s="221"/>
    </row>
    <row r="290" spans="28:29" x14ac:dyDescent="0.25">
      <c r="AB290" s="221"/>
      <c r="AC290" s="221"/>
    </row>
    <row r="291" spans="28:29" x14ac:dyDescent="0.25">
      <c r="AB291" s="221"/>
      <c r="AC291" s="221"/>
    </row>
    <row r="292" spans="28:29" x14ac:dyDescent="0.25">
      <c r="AB292" s="221"/>
      <c r="AC292" s="221"/>
    </row>
    <row r="293" spans="28:29" x14ac:dyDescent="0.25">
      <c r="AB293" s="221"/>
      <c r="AC293" s="221"/>
    </row>
    <row r="294" spans="28:29" x14ac:dyDescent="0.25">
      <c r="AB294" s="221"/>
      <c r="AC294" s="221"/>
    </row>
    <row r="295" spans="28:29" x14ac:dyDescent="0.25">
      <c r="AB295" s="221"/>
      <c r="AC295" s="221"/>
    </row>
    <row r="296" spans="28:29" x14ac:dyDescent="0.25">
      <c r="AB296" s="221"/>
      <c r="AC296" s="221"/>
    </row>
    <row r="297" spans="28:29" x14ac:dyDescent="0.25">
      <c r="AB297" s="221"/>
      <c r="AC297" s="221"/>
    </row>
    <row r="298" spans="28:29" x14ac:dyDescent="0.25">
      <c r="AB298" s="221"/>
      <c r="AC298" s="221"/>
    </row>
    <row r="299" spans="28:29" x14ac:dyDescent="0.25">
      <c r="AB299" s="221"/>
      <c r="AC299" s="221"/>
    </row>
    <row r="300" spans="28:29" x14ac:dyDescent="0.25">
      <c r="AB300" s="221"/>
      <c r="AC300" s="221"/>
    </row>
  </sheetData>
  <sheetProtection algorithmName="SHA-512" hashValue="vSOB+rvku65t6Tatli2TrqKBTXjyDKeqsZBJWeaqOxOUFcud/UPycDNaLFeRqk5mR06NetRmqr9tOAy1Ny+9og==" saltValue="YzYy9Iw/w8L/sQvawvbtAw==" spinCount="100000" sheet="1" objects="1" scenarios="1"/>
  <mergeCells count="34">
    <mergeCell ref="I27:I28"/>
    <mergeCell ref="D5:H5"/>
    <mergeCell ref="E9:H9"/>
    <mergeCell ref="E10:H10"/>
    <mergeCell ref="E11:H11"/>
    <mergeCell ref="E7:H7"/>
    <mergeCell ref="E8:H8"/>
    <mergeCell ref="E17:H17"/>
    <mergeCell ref="E19:H19"/>
    <mergeCell ref="E20:H20"/>
    <mergeCell ref="E23:H23"/>
    <mergeCell ref="I23:I25"/>
    <mergeCell ref="I9:I10"/>
    <mergeCell ref="I19:I22"/>
    <mergeCell ref="E24:H24"/>
    <mergeCell ref="E27:H27"/>
    <mergeCell ref="E28:H28"/>
    <mergeCell ref="E18:H18"/>
    <mergeCell ref="E25:H25"/>
    <mergeCell ref="E26:H26"/>
    <mergeCell ref="E22:H22"/>
    <mergeCell ref="AS3:AV3"/>
    <mergeCell ref="E21:H21"/>
    <mergeCell ref="AB3:AQ3"/>
    <mergeCell ref="D4:H4"/>
    <mergeCell ref="J3:M3"/>
    <mergeCell ref="N3:W3"/>
    <mergeCell ref="E12:H12"/>
    <mergeCell ref="E13:H13"/>
    <mergeCell ref="E14:H14"/>
    <mergeCell ref="E15:H15"/>
    <mergeCell ref="E16:H16"/>
    <mergeCell ref="I15:I18"/>
    <mergeCell ref="X3:AA3"/>
  </mergeCells>
  <conditionalFormatting sqref="AB11 AD11 AG11 AI11 AL11 AN11">
    <cfRule type="expression" dxfId="6" priority="8">
      <formula>OR(AND(LEFT(AB9,3)="yes",LEFT(AB11,14)="not applicable"),AND(AB9="no",LEFT(AB11,14)&lt;&gt;"not applicable"),AND(AB9="licences and permits not required",LEFT(AB11,14)&lt;&gt;"not applicable"),AND(AB9="not applicable",LEFT(AB11,14)&lt;&gt;"not applicable") )</formula>
    </cfRule>
  </conditionalFormatting>
  <conditionalFormatting sqref="P11">
    <cfRule type="expression" dxfId="5" priority="6">
      <formula>OR(AND(LEFT(P9,3)="yes",LEFT(P11,14)="not applicable"),AND(P9="no",LEFT(P11,14)&lt;&gt;"not applicable"),AND(P9="licences and permits not required",LEFT(P11,14)&lt;&gt;"not applicable"),AND(P9="not applicable",LEFT(P11,14)&lt;&gt;"not applicable") )</formula>
    </cfRule>
  </conditionalFormatting>
  <conditionalFormatting sqref="P13 AB13 AD13 AG13 AI13 AL13 AN13">
    <cfRule type="expression" dxfId="4" priority="5">
      <formula>OR(AND(LEFT(P9,3)="yes",LEFT(P13,14)="not applicable"),AND(P9="no",LEFT(P13,14)&lt;&gt;"not applicable"),AND(P9="licences and permits not required",LEFT(P13,14)&lt;&gt;"not applicable"),AND(P9="not applicable",LEFT(P13,14)&lt;&gt;"not applicable") )</formula>
    </cfRule>
  </conditionalFormatting>
  <conditionalFormatting sqref="R11">
    <cfRule type="expression" dxfId="3" priority="4">
      <formula>OR(AND(LEFT(R9,3)="yes",LEFT(R11,14)="not applicable"),AND(R9="no",LEFT(R11,14)&lt;&gt;"not applicable"),AND(R9="licences and permits not required",LEFT(R11,14)&lt;&gt;"not applicable"),AND(R9="not applicable",LEFT(R11,14)&lt;&gt;"not applicable") )</formula>
    </cfRule>
  </conditionalFormatting>
  <conditionalFormatting sqref="R13">
    <cfRule type="expression" dxfId="2" priority="3">
      <formula>OR(AND(LEFT(R9,3)="yes",LEFT(R13,14)="not applicable"),AND(R9="no",LEFT(R13,14)&lt;&gt;"not applicable"),AND(R9="licences and permits not required",LEFT(R13,14)&lt;&gt;"not applicable"),AND(R9="not applicable",LEFT(R13,14)&lt;&gt;"not applicable") )</formula>
    </cfRule>
  </conditionalFormatting>
  <conditionalFormatting sqref="T11">
    <cfRule type="expression" dxfId="1" priority="2">
      <formula>OR(AND(LEFT(T9,3)="yes",LEFT(T11,14)="not applicable"),AND(T9="no",LEFT(T11,14)&lt;&gt;"not applicable"),AND(T9="licences and permits not required",LEFT(T11,14)&lt;&gt;"not applicable"),AND(T9="not applicable",LEFT(T11,14)&lt;&gt;"not applicable") )</formula>
    </cfRule>
  </conditionalFormatting>
  <conditionalFormatting sqref="T13">
    <cfRule type="expression" dxfId="0" priority="1">
      <formula>OR(AND(LEFT(T9,3)="yes",LEFT(T13,14)="not applicable"),AND(T9="no",LEFT(T13,14)&lt;&gt;"not applicable"),AND(T9="licences and permits not required",LEFT(T13,14)&lt;&gt;"not applicable"),AND(T9="not applicable",LEFT(T13,14)&lt;&gt;"not applicable") )</formula>
    </cfRule>
  </conditionalFormatting>
  <dataValidations count="7">
    <dataValidation allowBlank="1" showInputMessage="1" showErrorMessage="1" sqref="AG16 M31:N34 AG18 O31:P41 AD14 AB12 AG5:AG6 P14 AD20 AG28 P16 AG20 AD26 AD12 AB5:AB6 P18 P20 AG12 P12 AB31:AB34 P10 AB10 AD10 O5:P6 AD28 R31:R34 AG14 AG10 AB14 P26 AB20 AB18 AB16 AB26 AD18 AD16 AD5:AD6 P24 AB24 AD24 AG24 AG26 R12 R5:R6 R10 T31:T34 R14 R20 R18 R16 R26 R24 T12 T5:T6 T10 T24 T14 T20 T18 T16 T26 T28:T29 R28:R29 AB28:AB29 P28:P29 K29:O29 K31:L41" xr:uid="{00000000-0002-0000-0400-000000000000}"/>
    <dataValidation type="list" allowBlank="1" showInputMessage="1" showErrorMessage="1" sqref="P9 AB9 AD9 AG9 AI9 AL9 AN9 R9 T9" xr:uid="{00000000-0002-0000-0400-000001000000}">
      <formula1>ECO_2023_G</formula1>
    </dataValidation>
    <dataValidation type="list" allowBlank="1" showInputMessage="1" showErrorMessage="1" sqref="P15 AB15 AD15 AG15 AI15 AL15 AN15 P23 AB23 AD23 AG23 AI23 AL23 AN23 R15 R23 T15 T23" xr:uid="{00000000-0002-0000-0400-000002000000}">
      <formula1>ECO_2023_H</formula1>
    </dataValidation>
    <dataValidation type="list" allowBlank="1" showInputMessage="1" showErrorMessage="1" sqref="AN17 P25 AB25 AD25 AG25 AI25 AL25 AN25 P17 AB17 AD17 AG17 AI17 AL17 R25 R17 T25 T17" xr:uid="{00000000-0002-0000-0400-000003000000}">
      <formula1>ECO_2023_I</formula1>
    </dataValidation>
    <dataValidation type="list" allowBlank="1" showInputMessage="1" showErrorMessage="1" sqref="AN19 P19 AB19 AD19 AG19 AI19 AL19 R19 T19" xr:uid="{00000000-0002-0000-0400-000004000000}">
      <formula1>ECO_2023_J</formula1>
    </dataValidation>
    <dataValidation type="list" allowBlank="1" showInputMessage="1" showErrorMessage="1" sqref="AN27 P27 AB27 AD27 AG27 AI27 AL27 R27 T27" xr:uid="{00000000-0002-0000-0400-000005000000}">
      <formula1>ECO_2023_N</formula1>
    </dataValidation>
    <dataValidation type="list" allowBlank="1" showInputMessage="1" showErrorMessage="1" sqref="P21 AB21 AD21 AG21 AI21 AL21 AN21 R21 T21" xr:uid="{00000000-0002-0000-0400-000006000000}">
      <formula1>ECO_2023_K</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5123" r:id="rId4">
          <objectPr locked="0" defaultSize="0" autoPict="0" r:id="rId5">
            <anchor moveWithCells="1">
              <from>
                <xdr:col>8</xdr:col>
                <xdr:colOff>1714500</xdr:colOff>
                <xdr:row>3</xdr:row>
                <xdr:rowOff>628650</xdr:rowOff>
              </from>
              <to>
                <xdr:col>8</xdr:col>
                <xdr:colOff>2546350</xdr:colOff>
                <xdr:row>3</xdr:row>
                <xdr:rowOff>1270000</xdr:rowOff>
              </to>
            </anchor>
          </objectPr>
        </oleObject>
      </mc:Choice>
      <mc:Fallback>
        <oleObject progId="Document" dvAspect="DVASPECT_ICON" shapeId="5123"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0E000000}">
          <x14:formula1>
            <xm:f>OFFSET(Conditions!$D$3,0,0,Conditions!$D$1,1)</xm:f>
          </x14:formula1>
          <xm:sqref>P13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0F000000}">
          <x14:formula1>
            <xm:f>OFFSET(Conditions!$D$33,0,0,Conditions!$D$31,1)</xm:f>
          </x14:formula1>
          <xm:sqref>AB13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0000000}">
          <x14:formula1>
            <xm:f>OFFSET(Conditions!$D$43,0,0,Conditions!$D$41,1)</xm:f>
          </x14:formula1>
          <xm:sqref>AD13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1000000}">
          <x14:formula1>
            <xm:f>OFFSET(Conditions!$D$53,0,0,Conditions!$D$51,1)</xm:f>
          </x14:formula1>
          <xm:sqref>AG13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2000000}">
          <x14:formula1>
            <xm:f>OFFSET(Conditions!$D$63,0,0,Conditions!$D$61,1)</xm:f>
          </x14:formula1>
          <xm:sqref>AI13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3000000}">
          <x14:formula1>
            <xm:f>OFFSET(Conditions!$D$73,0,0,Conditions!$D$71,1)</xm:f>
          </x14:formula1>
          <xm:sqref>AL13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4000000}">
          <x14:formula1>
            <xm:f>OFFSET(Conditions!$D$83,0,0,Conditions!$D$81,1)</xm:f>
          </x14:formula1>
          <xm:sqref>AN13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5000000}">
          <x14:formula1>
            <xm:f>OFFSET(Conditions!$B$3,0,0,Conditions!$B$1,1)</xm:f>
          </x14:formula1>
          <xm:sqref>P11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6000000}">
          <x14:formula1>
            <xm:f>OFFSET(Conditions!$B$33,0,0,Conditions!$B$31,1)</xm:f>
          </x14:formula1>
          <xm:sqref>AB11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7000000}">
          <x14:formula1>
            <xm:f>OFFSET(Conditions!$B$43,0,0,Conditions!$B$41,1)</xm:f>
          </x14:formula1>
          <xm:sqref>AD11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8000000}">
          <x14:formula1>
            <xm:f>OFFSET(Conditions!$B$53,0,0,Conditions!$B$51,1)</xm:f>
          </x14:formula1>
          <xm:sqref>AG11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9000000}">
          <x14:formula1>
            <xm:f>OFFSET(Conditions!$B$63,0,0,Conditions!$B$61,1)</xm:f>
          </x14:formula1>
          <xm:sqref>AI11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A000000}">
          <x14:formula1>
            <xm:f>OFFSET(Conditions!$B$73,0,0,Conditions!$B$71,1)</xm:f>
          </x14:formula1>
          <xm:sqref>AL11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B000000}">
          <x14:formula1>
            <xm:f>OFFSET(Conditions!$B$83,0,0,Conditions!$B$81,1)</xm:f>
          </x14:formula1>
          <xm:sqref>AN11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86D7A3B-3CE2-49C2-921D-782B86BCC6AF}">
          <x14:formula1>
            <xm:f>OFFSET(Conditions!$B$13,0,0,Conditions!$B$11,1)</xm:f>
          </x14:formula1>
          <xm:sqref>R11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CA5EA42-4BE1-4E1E-954E-B24FCFAB9345}">
          <x14:formula1>
            <xm:f>OFFSET(Conditions!$B$23,0,0,Conditions!$B$21,1)</xm:f>
          </x14:formula1>
          <xm:sqref>T11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5D4C1B2-0938-42CF-B272-E1557E4A816B}">
          <x14:formula1>
            <xm:f>OFFSET(Conditions!$D$13,0,0,Conditions!$D$11,1)</xm:f>
          </x14:formula1>
          <xm:sqref>R13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9DC2D10-EB3C-46D7-B737-BE236BAECA62}">
          <x14:formula1>
            <xm:f>OFFSET(Conditions!$D$23,0,0,Conditions!$D$21,1)</xm:f>
          </x14:formula1>
          <xm:sqref>T13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dimension ref="A1:T113"/>
  <sheetViews>
    <sheetView topLeftCell="E1" zoomScale="85" zoomScaleNormal="85" workbookViewId="0">
      <selection activeCell="H16" sqref="H16"/>
    </sheetView>
  </sheetViews>
  <sheetFormatPr defaultRowHeight="12.5" x14ac:dyDescent="0.25"/>
  <cols>
    <col min="1" max="1" width="8.26953125" style="59" customWidth="1"/>
    <col min="2" max="2" width="15.1796875" style="59" customWidth="1"/>
    <col min="3" max="3" width="70" style="59" customWidth="1"/>
    <col min="4" max="4" width="12.7265625" style="59" customWidth="1"/>
    <col min="5" max="5" width="73.7265625" style="59" customWidth="1"/>
    <col min="6" max="6" width="24.7265625" style="59" customWidth="1"/>
    <col min="7" max="9" width="20.26953125" style="59" customWidth="1"/>
    <col min="10" max="10" width="19" customWidth="1"/>
    <col min="11" max="11" width="13.453125" customWidth="1"/>
    <col min="15" max="15" width="32" customWidth="1"/>
  </cols>
  <sheetData>
    <row r="1" spans="1:20" x14ac:dyDescent="0.25">
      <c r="A1" s="59" t="s">
        <v>18</v>
      </c>
      <c r="B1" s="59" t="s">
        <v>223</v>
      </c>
      <c r="C1" s="59" t="s">
        <v>224</v>
      </c>
      <c r="D1" s="59" t="s">
        <v>17</v>
      </c>
      <c r="E1" s="59" t="s">
        <v>16</v>
      </c>
      <c r="F1" s="60" t="str">
        <f>"reply_"&amp;LEFT(Country!B3,3)&amp;"_2018"</f>
        <v>reply_AUS_2018</v>
      </c>
      <c r="G1" s="60" t="str">
        <f>"reply_"&amp;LEFT(Country!B3,3)&amp;"_2023"</f>
        <v>reply_AUS_2023</v>
      </c>
      <c r="H1" s="60" t="s">
        <v>459</v>
      </c>
      <c r="I1" s="281" t="str">
        <f>"Comment_"&amp;LEFT(Country!B3,3)</f>
        <v>Comment_AUS</v>
      </c>
      <c r="T1" t="s">
        <v>23</v>
      </c>
    </row>
    <row r="2" spans="1:20" s="6" customFormat="1" ht="31" x14ac:dyDescent="0.25">
      <c r="A2" s="59" t="str">
        <f>'10A-Admin. Burden-POE'!B10</f>
        <v>NI</v>
      </c>
      <c r="B2" s="59" t="str">
        <f>'10A-Admin. Burden-POE'!A10</f>
        <v>Q10a.01</v>
      </c>
      <c r="C2" s="59" t="str">
        <f>LEFT('10A-Admin. Burden-POE'!E10,FIND("Q",'10A-Admin. Burden-POE'!E10)-2)</f>
        <v xml:space="preserve">Please provide us the name of the body/institution answering this question in the original language and provide a link to its webpage. </v>
      </c>
      <c r="D2" s="59" t="str">
        <f>IF(OR('10A-Admin. Burden-POE'!B10="N",'10A-Admin. Burden-POE'!B10="NI"), "N",'10A-Admin. Burden-POE'!C10)</f>
        <v>N</v>
      </c>
      <c r="E2" s="59" t="s">
        <v>0</v>
      </c>
      <c r="F2" s="59" t="str">
        <f>'10A-Admin. Burden-POE'!V10</f>
        <v/>
      </c>
      <c r="G2" s="59" t="str">
        <f>'10A-Admin. Burden-POE'!AP10</f>
        <v>.</v>
      </c>
      <c r="H2" s="59">
        <f>'10A-Admin. Burden-POE'!AQ10</f>
        <v>0</v>
      </c>
      <c r="I2" s="6" t="str">
        <f>IF(H2=0,".",H2)</f>
        <v>.</v>
      </c>
      <c r="J2" s="64" t="s">
        <v>239</v>
      </c>
    </row>
    <row r="3" spans="1:20" x14ac:dyDescent="0.25">
      <c r="A3" s="59" t="str">
        <f>'10A-Admin. Burden-POE'!B11</f>
        <v>NI</v>
      </c>
      <c r="B3" s="59" t="str">
        <f>'10A-Admin. Burden-POE'!A11</f>
        <v>Q10a.02</v>
      </c>
      <c r="C3" s="59" t="str">
        <f>LEFT('10A-Admin. Burden-POE'!E11,FIND("Q",'10A-Admin. Burden-POE'!E11)-2)</f>
        <v xml:space="preserve">Please also indicate the e-mail address of the specific person answering this section. </v>
      </c>
      <c r="D3" s="59" t="str">
        <f>IF(OR('10A-Admin. Burden-POE'!B11="N",'10A-Admin. Burden-POE'!B11="NI"), "N",'10A-Admin. Burden-POE'!C11)</f>
        <v>N</v>
      </c>
      <c r="E3" s="59" t="s">
        <v>0</v>
      </c>
      <c r="F3" s="59" t="str">
        <f>'10A-Admin. Burden-POE'!V11</f>
        <v/>
      </c>
      <c r="G3" s="59" t="str">
        <f>'10A-Admin. Burden-POE'!AP11</f>
        <v>.</v>
      </c>
      <c r="H3" s="59">
        <f>'10A-Admin. Burden-POE'!AQ11</f>
        <v>0</v>
      </c>
      <c r="I3" s="6" t="str">
        <f t="shared" ref="I3:I66" si="0">IF(H3=0,".",H3)</f>
        <v>.</v>
      </c>
      <c r="K3" s="7"/>
    </row>
    <row r="4" spans="1:20" x14ac:dyDescent="0.25">
      <c r="A4" s="59" t="str">
        <f>'10A-Admin. Burden-POE'!B12</f>
        <v>NI</v>
      </c>
      <c r="B4" s="59" t="str">
        <f>'10A-Admin. Burden-POE'!A12</f>
        <v>Q10a.03</v>
      </c>
      <c r="C4" s="59" t="str">
        <f>LEFT('10A-Admin. Burden-POE'!E12,FIND("Q",'10A-Admin. Burden-POE'!E12)-2)</f>
        <v xml:space="preserve">Do personally owned enterprises exist as a legal form in your country? </v>
      </c>
      <c r="D4" s="59" t="str">
        <f>IF(OR('10A-Admin. Burden-POE'!B12="N",'10A-Admin. Burden-POE'!B12="NI"), "N",'10A-Admin. Burden-POE'!C12)</f>
        <v>N</v>
      </c>
      <c r="E4" s="59" t="s">
        <v>0</v>
      </c>
      <c r="F4" s="59" t="str">
        <f>'10A-Admin. Burden-POE'!V12</f>
        <v/>
      </c>
      <c r="G4" s="59" t="str">
        <f>'10A-Admin. Burden-POE'!AP12</f>
        <v>.</v>
      </c>
      <c r="H4" s="59">
        <f>'10A-Admin. Burden-POE'!AQ12</f>
        <v>0</v>
      </c>
      <c r="I4" s="6" t="str">
        <f t="shared" si="0"/>
        <v>.</v>
      </c>
    </row>
    <row r="5" spans="1:20" ht="25" x14ac:dyDescent="0.25">
      <c r="A5" s="59" t="str">
        <f>'10A-Admin. Burden-POE'!B13</f>
        <v>NI</v>
      </c>
      <c r="B5" s="59" t="str">
        <f>'10A-Admin. Burden-POE'!A13</f>
        <v>Q10a.04</v>
      </c>
      <c r="C5" s="59" t="str">
        <f>LEFT('10A-Admin. Burden-POE'!E13,FIND("Q",'10A-Admin. Burden-POE'!E13)-2)</f>
        <v xml:space="preserve">Please provide the name of the specific legal form of the type of business you are answering in English and in your local language. </v>
      </c>
      <c r="D5" s="59" t="str">
        <f>IF(OR('10A-Admin. Burden-POE'!B13="N",'10A-Admin. Burden-POE'!B13="NI"), "N",'10A-Admin. Burden-POE'!C13)</f>
        <v>N</v>
      </c>
      <c r="E5" s="59" t="s">
        <v>0</v>
      </c>
      <c r="F5" s="59" t="str">
        <f>'10A-Admin. Burden-POE'!V13</f>
        <v/>
      </c>
      <c r="G5" s="59" t="str">
        <f>'10A-Admin. Burden-POE'!AP13</f>
        <v>.</v>
      </c>
      <c r="H5" s="59">
        <f>'10A-Admin. Burden-POE'!AQ13</f>
        <v>0</v>
      </c>
      <c r="I5" s="6" t="str">
        <f t="shared" si="0"/>
        <v>.</v>
      </c>
    </row>
    <row r="6" spans="1:20" ht="25" x14ac:dyDescent="0.25">
      <c r="A6" s="59" t="str">
        <f>'10A-Admin. Burden-POE'!B14</f>
        <v>I</v>
      </c>
      <c r="B6" s="59" t="str">
        <f>'10A-Admin. Burden-POE'!A14</f>
        <v>Q10a.05</v>
      </c>
      <c r="C6" s="59" t="str">
        <f>LEFT('10A-Admin. Burden-POE'!E14,FIND("Q",'10A-Admin. Burden-POE'!E14)-2)</f>
        <v xml:space="preserve">For which jurisdiction are you answering the questions in this section? </v>
      </c>
      <c r="D6" s="59" t="str">
        <f>IF(OR('10A-Admin. Burden-POE'!B14="N",'10A-Admin. Burden-POE'!B14="NI"), "N",'10A-Admin. Burden-POE'!C14)</f>
        <v>Q10.01</v>
      </c>
      <c r="E6" s="59" t="s">
        <v>465</v>
      </c>
      <c r="F6" s="59" t="str">
        <f>'10A-Admin. Burden-POE'!V14</f>
        <v>State level (for federal states)</v>
      </c>
      <c r="G6" s="59" t="str">
        <f>'10A-Admin. Burden-POE'!AP14</f>
        <v>.</v>
      </c>
      <c r="H6" s="59">
        <f>'10A-Admin. Burden-POE'!AQ14</f>
        <v>0</v>
      </c>
      <c r="I6" s="6" t="str">
        <f t="shared" si="0"/>
        <v>.</v>
      </c>
    </row>
    <row r="7" spans="1:20" ht="25" x14ac:dyDescent="0.25">
      <c r="A7" s="59" t="str">
        <f>'10A-Admin. Burden-POE'!B15</f>
        <v>NI</v>
      </c>
      <c r="B7" s="59" t="str">
        <f>'10A-Admin. Burden-POE'!A15</f>
        <v>Q10a.05a</v>
      </c>
      <c r="C7" s="59" t="str">
        <f>LEFT('10A-Admin. Burden-POE'!E15,FIND("Q",'10A-Admin. Burden-POE'!E15)-2)</f>
        <v xml:space="preserve">If you are answering for a state (federal countries only) or a sub-national jurisdiction, please provide the name of the relevant jurisdiction. </v>
      </c>
      <c r="D7" s="59" t="str">
        <f>IF(OR('10A-Admin. Burden-POE'!B15="N",'10A-Admin. Burden-POE'!B15="NI"), "N",'10A-Admin. Burden-POE'!C15)</f>
        <v>N</v>
      </c>
      <c r="E7" s="59" t="s">
        <v>0</v>
      </c>
      <c r="F7" s="59" t="str">
        <f>'10A-Admin. Burden-POE'!V15</f>
        <v/>
      </c>
      <c r="G7" s="59" t="str">
        <f>'10A-Admin. Burden-POE'!AP15</f>
        <v>.</v>
      </c>
      <c r="H7" s="59">
        <f>'10A-Admin. Burden-POE'!AQ15</f>
        <v>0</v>
      </c>
      <c r="I7" s="6" t="str">
        <f t="shared" si="0"/>
        <v>.</v>
      </c>
    </row>
    <row r="8" spans="1:20" ht="37.5" x14ac:dyDescent="0.25">
      <c r="A8" s="59" t="str">
        <f>'10A-Admin. Burden-POE'!B16</f>
        <v>NI</v>
      </c>
      <c r="B8" s="59" t="str">
        <f>'10A-Admin. Burden-POE'!A16</f>
        <v>Q10a.06</v>
      </c>
      <c r="C8" s="59" t="str">
        <f>LEFT('10A-Admin. Burden-POE'!E16,FIND("Q",'10A-Admin. Burden-POE'!E16)-2)</f>
        <v xml:space="preserve">If the process that must be undertaken to start a personally owned enterprise is regulated primarily or entirely at the state (federal countries only) or at sub-national level, have there been efforts by the central administration to ensure consistency? </v>
      </c>
      <c r="D8" s="59" t="str">
        <f>IF(OR('10A-Admin. Burden-POE'!B16="N",'10A-Admin. Burden-POE'!B16="NI"), "N",'10A-Admin. Burden-POE'!C16)</f>
        <v>N</v>
      </c>
      <c r="E8" s="59" t="s">
        <v>0</v>
      </c>
      <c r="F8" s="59" t="str">
        <f>'10A-Admin. Burden-POE'!V16</f>
        <v/>
      </c>
      <c r="G8" s="59" t="str">
        <f>'10A-Admin. Burden-POE'!AP16</f>
        <v>.</v>
      </c>
      <c r="H8" s="59">
        <f>'10A-Admin. Burden-POE'!AQ16</f>
        <v>0</v>
      </c>
      <c r="I8" s="6" t="str">
        <f t="shared" si="0"/>
        <v>.</v>
      </c>
    </row>
    <row r="9" spans="1:20" ht="25" x14ac:dyDescent="0.25">
      <c r="A9" s="59" t="str">
        <f>'10A-Admin. Burden-POE'!B17</f>
        <v>NI</v>
      </c>
      <c r="B9" s="59" t="str">
        <f>'10A-Admin. Burden-POE'!A17</f>
        <v>Q10a.06a</v>
      </c>
      <c r="C9" s="59" t="str">
        <f>LEFT('10A-Admin. Burden-POE'!E17,FIND("Q",'10A-Admin. Burden-POE'!E17)-2)</f>
        <v xml:space="preserve">If you have answered Yes, please provide a reference to laws/regulations/programmes that have been introduced to ensure consistency. </v>
      </c>
      <c r="D9" s="59" t="str">
        <f>IF(OR('10A-Admin. Burden-POE'!B17="N",'10A-Admin. Burden-POE'!B17="NI"), "N",'10A-Admin. Burden-POE'!C17)</f>
        <v>N</v>
      </c>
      <c r="E9" s="59" t="s">
        <v>0</v>
      </c>
      <c r="F9" s="59" t="str">
        <f>'10A-Admin. Burden-POE'!V17</f>
        <v/>
      </c>
      <c r="G9" s="59" t="str">
        <f>'10A-Admin. Burden-POE'!AP17</f>
        <v>.</v>
      </c>
      <c r="H9" s="59">
        <f>'10A-Admin. Burden-POE'!AQ17</f>
        <v>0</v>
      </c>
      <c r="I9" s="6" t="str">
        <f t="shared" si="0"/>
        <v>.</v>
      </c>
    </row>
    <row r="10" spans="1:20" ht="25" x14ac:dyDescent="0.25">
      <c r="A10" s="59" t="str">
        <f>'10A-Admin. Burden-POE'!B18</f>
        <v>NI</v>
      </c>
      <c r="B10" s="59" t="str">
        <f>'10A-Admin. Burden-POE'!A18</f>
        <v>Q10a.07</v>
      </c>
      <c r="C10" s="59" t="str">
        <f>LEFT('10A-Admin. Burden-POE'!E18,FIND("Q",'10A-Admin. Burden-POE'!E18)-2)</f>
        <v xml:space="preserve">If possible, please provide the application form used to start or register a personally owned enterprise. </v>
      </c>
      <c r="D10" s="59" t="str">
        <f>IF(OR('10A-Admin. Burden-POE'!B18="N",'10A-Admin. Burden-POE'!B18="NI"), "N",'10A-Admin. Burden-POE'!C18)</f>
        <v>N</v>
      </c>
      <c r="E10" s="59" t="s">
        <v>0</v>
      </c>
      <c r="F10" s="59" t="str">
        <f>'10A-Admin. Burden-POE'!V18</f>
        <v/>
      </c>
      <c r="G10" s="59" t="str">
        <f>'10A-Admin. Burden-POE'!AP18</f>
        <v>.</v>
      </c>
      <c r="H10" s="59">
        <f>'10A-Admin. Burden-POE'!AQ18</f>
        <v>0</v>
      </c>
      <c r="I10" s="6" t="str">
        <f t="shared" si="0"/>
        <v>.</v>
      </c>
    </row>
    <row r="11" spans="1:20" ht="50" x14ac:dyDescent="0.25">
      <c r="A11" s="59" t="str">
        <f>'10A-Admin. Burden-POE'!B21</f>
        <v>EC</v>
      </c>
      <c r="B11" s="59" t="str">
        <f>'10A-Admin. Burden-POE'!A21</f>
        <v>Q10a.1.1_1</v>
      </c>
      <c r="C11" s="59" t="str">
        <f>LEFT('10A-Admin. Burden-POE'!E$20,FIND("(Q",'10A-Admin. Burden-POE'!E$20)-2)&amp;" - "&amp;'10A-Admin. Burden-POE'!F21</f>
        <v>Are the following procedures required for an entrepreneur to start a personally owned enterprise as described at the start of Section 10a: - Register with the Company Registry, One-Stop Shop, or other entity responsible for the registration of commercial activities.</v>
      </c>
      <c r="D11" s="59" t="str">
        <f>IF(OR('10A-Admin. Burden-POE'!B21="N",'10A-Admin. Burden-POE'!B21="NI"), "N",'10A-Admin. Burden-POE'!C21)</f>
        <v>Q10.1.2a_19</v>
      </c>
      <c r="E11" s="59" t="s">
        <v>466</v>
      </c>
      <c r="F11" s="59" t="str">
        <f>'10A-Admin. Burden-POE'!V21</f>
        <v>yes, online</v>
      </c>
      <c r="G11" s="59" t="str">
        <f>'10A-Admin. Burden-POE'!AP21</f>
        <v>.</v>
      </c>
      <c r="H11" s="59">
        <f>'10A-Admin. Burden-POE'!AQ21</f>
        <v>0</v>
      </c>
      <c r="I11" s="6" t="str">
        <f t="shared" si="0"/>
        <v>.</v>
      </c>
    </row>
    <row r="12" spans="1:20" ht="37.5" x14ac:dyDescent="0.25">
      <c r="A12" s="59" t="str">
        <f>'10A-Admin. Burden-POE'!B24</f>
        <v>EC</v>
      </c>
      <c r="B12" s="59" t="str">
        <f>'10A-Admin. Burden-POE'!A24</f>
        <v>Q10a.1.1_2</v>
      </c>
      <c r="C12" s="59" t="str">
        <f>LEFT('10A-Admin. Burden-POE'!E$20,FIND("(Q",'10A-Admin. Burden-POE'!E$20)-2)&amp;" - "&amp;'10A-Admin. Burden-POE'!F24</f>
        <v>Are the following procedures required for an entrepreneur to start a personally owned enterprise as described at the start of Section 10a: - Obtain authorisation from a public authority to use the business name.</v>
      </c>
      <c r="D12" s="59" t="str">
        <f>IF(OR('10A-Admin. Burden-POE'!B24="N",'10A-Admin. Burden-POE'!B24="NI"), "N",'10A-Admin. Burden-POE'!C24)</f>
        <v>Q10.1.2a_18</v>
      </c>
      <c r="E12" s="59" t="s">
        <v>467</v>
      </c>
      <c r="F12" s="59" t="str">
        <f>'10A-Admin. Burden-POE'!V24</f>
        <v>yes, done jointly with registration at the Company Registry or OSS</v>
      </c>
      <c r="G12" s="59" t="str">
        <f>'10A-Admin. Burden-POE'!AP24</f>
        <v>.</v>
      </c>
      <c r="H12" s="59">
        <f>'10A-Admin. Burden-POE'!AQ24</f>
        <v>0</v>
      </c>
      <c r="I12" s="6" t="str">
        <f t="shared" si="0"/>
        <v>.</v>
      </c>
    </row>
    <row r="13" spans="1:20" ht="52.5" customHeight="1" x14ac:dyDescent="0.25">
      <c r="A13" s="59" t="str">
        <f>'10A-Admin. Burden-POE'!B27</f>
        <v>EC</v>
      </c>
      <c r="B13" s="59" t="str">
        <f>'10A-Admin. Burden-POE'!A27</f>
        <v>Q10a.1.1_3</v>
      </c>
      <c r="C13" s="59" t="str">
        <f>LEFT('10A-Admin. Burden-POE'!E$20,FIND("(Q",'10A-Admin. Burden-POE'!E$20)-2)&amp;" - "&amp;'10A-Admin. Burden-POE'!F27</f>
        <v>Are the following procedures required for an entrepreneur to start a personally owned enterprise as described at the start of Section 10a: - Obtain authorisation from a public authority to establish the business at a determined address.</v>
      </c>
      <c r="D13" s="59" t="str">
        <f>IF(OR('10A-Admin. Burden-POE'!B27="N",'10A-Admin. Burden-POE'!B27="NI"), "N",'10A-Admin. Burden-POE'!C27)</f>
        <v>Q10.1.2a_5</v>
      </c>
      <c r="E13" s="59" t="s">
        <v>468</v>
      </c>
      <c r="F13" s="59" t="str">
        <f>'10A-Admin. Burden-POE'!V27</f>
        <v>yes, done jointly with registration at the Company Registry or OSS</v>
      </c>
      <c r="G13" s="59" t="str">
        <f>'10A-Admin. Burden-POE'!AP27</f>
        <v>.</v>
      </c>
      <c r="H13" s="59">
        <f>'10A-Admin. Burden-POE'!AQ27</f>
        <v>0</v>
      </c>
      <c r="I13" s="6" t="str">
        <f t="shared" si="0"/>
        <v>.</v>
      </c>
    </row>
    <row r="14" spans="1:20" ht="37.5" x14ac:dyDescent="0.25">
      <c r="A14" s="59" t="str">
        <f>'10A-Admin. Burden-POE'!B30</f>
        <v>EC</v>
      </c>
      <c r="B14" s="59" t="str">
        <f>'10A-Admin. Burden-POE'!A30</f>
        <v>Q10a.1.1_4</v>
      </c>
      <c r="C14" s="59" t="str">
        <f>LEFT('10A-Admin. Burden-POE'!E$20,FIND("(Q",'10A-Admin. Burden-POE'!E$20)-2)&amp;" - "&amp;'10A-Admin. Burden-POE'!F30</f>
        <v xml:space="preserve">Are the following procedures required for an entrepreneur to start a personally owned enterprise as described at the start of Section 10a: - Notarise, authenticate or certify statutes of the business, through a notary, lawyer, or public authority/body.    </v>
      </c>
      <c r="D14" s="59" t="str">
        <f>IF(OR('10A-Admin. Burden-POE'!B30="N",'10A-Admin. Burden-POE'!B30="NI"), "N",'10A-Admin. Burden-POE'!C30)</f>
        <v>Q10.1.2a_10</v>
      </c>
      <c r="E14" s="59" t="s">
        <v>469</v>
      </c>
      <c r="F14" s="59" t="str">
        <f>'10A-Admin. Burden-POE'!V30</f>
        <v>no</v>
      </c>
      <c r="G14" s="59" t="str">
        <f>'10A-Admin. Burden-POE'!AP30</f>
        <v>.</v>
      </c>
      <c r="H14" s="59">
        <f>'10A-Admin. Burden-POE'!AQ30</f>
        <v>0</v>
      </c>
      <c r="I14" s="6" t="str">
        <f t="shared" si="0"/>
        <v>.</v>
      </c>
    </row>
    <row r="15" spans="1:20" ht="50" x14ac:dyDescent="0.25">
      <c r="A15" s="59" t="str">
        <f>'10A-Admin. Burden-POE'!B31</f>
        <v>N</v>
      </c>
      <c r="B15" s="59" t="str">
        <f>'10A-Admin. Burden-POE'!A31</f>
        <v>Q10a.1.1_5</v>
      </c>
      <c r="C15" s="59" t="str">
        <f>LEFT('10A-Admin. Burden-POE'!E$20,FIND("(Q",'10A-Admin. Burden-POE'!E$20)-2)&amp;" - "&amp;'10A-Admin. Burden-POE'!F31</f>
        <v>Are the following procedures required for an entrepreneur to start a personally owned enterprise as described at the start of Section 10a: - Obtain a digital certificate that allows the owner or its legal representatives to sign electronic documents.</v>
      </c>
      <c r="D15" s="59" t="str">
        <f>IF(OR('10A-Admin. Burden-POE'!B31="N",'10A-Admin. Burden-POE'!B31="NI"), "N",'10A-Admin. Burden-POE'!C31)</f>
        <v>N</v>
      </c>
      <c r="E15" s="59" t="s">
        <v>0</v>
      </c>
      <c r="F15" s="59" t="str">
        <f>'10A-Admin. Burden-POE'!V31</f>
        <v/>
      </c>
      <c r="G15" s="59" t="str">
        <f>'10A-Admin. Burden-POE'!AP31</f>
        <v>.</v>
      </c>
      <c r="H15" s="59">
        <f>'10A-Admin. Burden-POE'!AQ31</f>
        <v>0</v>
      </c>
      <c r="I15" s="6" t="str">
        <f t="shared" si="0"/>
        <v>.</v>
      </c>
    </row>
    <row r="16" spans="1:20" ht="37.5" x14ac:dyDescent="0.25">
      <c r="A16" s="59" t="str">
        <f>'10A-Admin. Burden-POE'!B32</f>
        <v>EC</v>
      </c>
      <c r="B16" s="59" t="str">
        <f>'10A-Admin. Burden-POE'!A32</f>
        <v>Q10a.1.1_6</v>
      </c>
      <c r="C16" s="59" t="str">
        <f>LEFT('10A-Admin. Burden-POE'!E$20,FIND("(Q",'10A-Admin. Burden-POE'!E$20)-2)&amp;" - "&amp;'10A-Admin. Burden-POE'!F32</f>
        <v>Are the following procedures required for an entrepreneur to start a personally owned enterprise as described at the start of Section 10a: - Register with a tax authority.</v>
      </c>
      <c r="D16" s="59" t="str">
        <f>IF(OR('10A-Admin. Burden-POE'!B32="N",'10A-Admin. Burden-POE'!B32="NI"), "N",'10A-Admin. Burden-POE'!C32)</f>
        <v>Q10.1.2a_27</v>
      </c>
      <c r="E16" s="59" t="s">
        <v>470</v>
      </c>
      <c r="F16" s="59" t="str">
        <f>'10A-Admin. Burden-POE'!V32</f>
        <v>yes, done jointly with registration at the Company Registry or OSS</v>
      </c>
      <c r="G16" s="59" t="str">
        <f>'10A-Admin. Burden-POE'!AP32</f>
        <v>.</v>
      </c>
      <c r="H16" s="59">
        <f>'10A-Admin. Burden-POE'!AQ32</f>
        <v>0</v>
      </c>
      <c r="I16" s="6" t="str">
        <f t="shared" si="0"/>
        <v>.</v>
      </c>
    </row>
    <row r="17" spans="1:9" ht="37.5" x14ac:dyDescent="0.25">
      <c r="A17" s="59" t="str">
        <f>'10A-Admin. Burden-POE'!B37</f>
        <v>EC</v>
      </c>
      <c r="B17" s="59" t="str">
        <f>'10A-Admin. Burden-POE'!A37</f>
        <v>Q10a.1.1_7</v>
      </c>
      <c r="C17" s="59" t="str">
        <f>LEFT('10A-Admin. Burden-POE'!E$20,FIND("(Q",'10A-Admin. Burden-POE'!E$20)-2)&amp;" - "&amp;'10A-Admin. Burden-POE'!F37</f>
        <v>Are the following procedures required for an entrepreneur to start a personally owned enterprise as described at the start of Section 10a: - Obtain an operation or opening license.</v>
      </c>
      <c r="D17" s="59" t="str">
        <f>IF(OR('10A-Admin. Burden-POE'!B37="N",'10A-Admin. Burden-POE'!B37="NI"), "N",'10A-Admin. Burden-POE'!C37)</f>
        <v>Q10.1.2a_4</v>
      </c>
      <c r="E17" s="59" t="s">
        <v>471</v>
      </c>
      <c r="F17" s="59" t="str">
        <f>'10A-Admin. Burden-POE'!V37</f>
        <v>no</v>
      </c>
      <c r="G17" s="59" t="str">
        <f>'10A-Admin. Burden-POE'!AP37</f>
        <v>.</v>
      </c>
      <c r="H17" s="59">
        <f>'10A-Admin. Burden-POE'!AQ37</f>
        <v>0</v>
      </c>
      <c r="I17" s="6" t="str">
        <f t="shared" si="0"/>
        <v>.</v>
      </c>
    </row>
    <row r="18" spans="1:9" ht="25" x14ac:dyDescent="0.25">
      <c r="A18" s="59" t="str">
        <f>'10A-Admin. Burden-POE'!B38</f>
        <v>N</v>
      </c>
      <c r="B18" s="59" t="str">
        <f>'10A-Admin. Burden-POE'!A38</f>
        <v>Q10a.1.1_8</v>
      </c>
      <c r="C18" s="59" t="str">
        <f>LEFT('10A-Admin. Burden-POE'!E$20,FIND("(Q",'10A-Admin. Burden-POE'!E$20)-2)&amp;" - "&amp;'10A-Admin. Burden-POE'!F38</f>
        <v>Are the following procedures required for an entrepreneur to start a personally owned enterprise as described at the start of Section 10a: - Pay tax or stamp duty.</v>
      </c>
      <c r="D18" s="59" t="str">
        <f>IF(OR('10A-Admin. Burden-POE'!B38="N",'10A-Admin. Burden-POE'!B38="NI"), "N",'10A-Admin. Burden-POE'!C38)</f>
        <v>N</v>
      </c>
      <c r="E18" s="59" t="s">
        <v>0</v>
      </c>
      <c r="F18" s="59" t="str">
        <f>'10A-Admin. Burden-POE'!V38</f>
        <v/>
      </c>
      <c r="G18" s="59" t="str">
        <f>'10A-Admin. Burden-POE'!AP38</f>
        <v>.</v>
      </c>
      <c r="H18" s="59">
        <f>'10A-Admin. Burden-POE'!AQ38</f>
        <v>0</v>
      </c>
      <c r="I18" s="6" t="str">
        <f t="shared" si="0"/>
        <v>.</v>
      </c>
    </row>
    <row r="19" spans="1:9" ht="37.5" x14ac:dyDescent="0.25">
      <c r="A19" s="59" t="str">
        <f>'10A-Admin. Burden-POE'!B39</f>
        <v>EC</v>
      </c>
      <c r="B19" s="59" t="str">
        <f>'10A-Admin. Burden-POE'!A39</f>
        <v>Q10a.1.1_9</v>
      </c>
      <c r="C19" s="59" t="str">
        <f>LEFT('10A-Admin. Burden-POE'!E$20,FIND("(Q",'10A-Admin. Burden-POE'!E$20)-2)&amp;" - "&amp;'10A-Admin. Burden-POE'!F39</f>
        <v>Are the following procedures required for an entrepreneur to start a personally owned enterprise as described at the start of Section 10a: - Register with a judicial authority.</v>
      </c>
      <c r="D19" s="59" t="str">
        <f>IF(OR('10A-Admin. Burden-POE'!B39="N",'10A-Admin. Burden-POE'!B39="NI"), "N",'10A-Admin. Burden-POE'!C39)</f>
        <v>Q10.1.2a_14</v>
      </c>
      <c r="E19" s="59" t="s">
        <v>472</v>
      </c>
      <c r="F19" s="59" t="str">
        <f>'10A-Admin. Burden-POE'!V39</f>
        <v>no</v>
      </c>
      <c r="G19" s="59" t="str">
        <f>'10A-Admin. Burden-POE'!AP39</f>
        <v>.</v>
      </c>
      <c r="H19" s="59">
        <f>'10A-Admin. Burden-POE'!AQ39</f>
        <v>0</v>
      </c>
      <c r="I19" s="6" t="str">
        <f t="shared" si="0"/>
        <v>.</v>
      </c>
    </row>
    <row r="20" spans="1:9" ht="37.5" x14ac:dyDescent="0.25">
      <c r="A20" s="59" t="str">
        <f>'10A-Admin. Burden-POE'!B40</f>
        <v>EC</v>
      </c>
      <c r="B20" s="59" t="str">
        <f>'10A-Admin. Burden-POE'!A40</f>
        <v>Q10a.1.1_10</v>
      </c>
      <c r="C20" s="59" t="str">
        <f>LEFT('10A-Admin. Burden-POE'!E$20,FIND("(Q",'10A-Admin. Burden-POE'!E$20)-2)&amp;" - "&amp;'10A-Admin. Burden-POE'!F40</f>
        <v>Are the following procedures required for an entrepreneur to start a personally owned enterprise as described at the start of Section 10a: - Register with a private association of businesses</v>
      </c>
      <c r="D20" s="59" t="str">
        <f>IF(OR('10A-Admin. Burden-POE'!B40="N",'10A-Admin. Burden-POE'!B40="NI"), "N",'10A-Admin. Burden-POE'!C40)</f>
        <v>Q10.1.2a_20</v>
      </c>
      <c r="E20" s="59" t="s">
        <v>473</v>
      </c>
      <c r="F20" s="59" t="str">
        <f>'10A-Admin. Burden-POE'!V40</f>
        <v>no</v>
      </c>
      <c r="G20" s="59" t="str">
        <f>'10A-Admin. Burden-POE'!AP40</f>
        <v>.</v>
      </c>
      <c r="H20" s="59">
        <f>'10A-Admin. Burden-POE'!AQ40</f>
        <v>0</v>
      </c>
      <c r="I20" s="6" t="str">
        <f t="shared" si="0"/>
        <v>.</v>
      </c>
    </row>
    <row r="21" spans="1:9" ht="37.5" x14ac:dyDescent="0.25">
      <c r="A21" s="59" t="str">
        <f>'10A-Admin. Burden-POE'!B41</f>
        <v>EC</v>
      </c>
      <c r="B21" s="59" t="str">
        <f>'10A-Admin. Burden-POE'!A41</f>
        <v>Q10a.1.1_11</v>
      </c>
      <c r="C21" s="59" t="str">
        <f>LEFT('10A-Admin. Burden-POE'!E$20,FIND("(Q",'10A-Admin. Burden-POE'!E$20)-2)&amp;" - "&amp;'10A-Admin. Burden-POE'!F41</f>
        <v>Are the following procedures required for an entrepreneur to start a personally owned enterprise as described at the start of Section 10a: - Register with or seek approval from local authorities.</v>
      </c>
      <c r="D21" s="59" t="str">
        <f>IF(OR('10A-Admin. Burden-POE'!B41="N",'10A-Admin. Burden-POE'!B41="NI"), "N",'10A-Admin. Burden-POE'!C41)</f>
        <v>Q10.1.2a_16</v>
      </c>
      <c r="E21" s="59" t="s">
        <v>474</v>
      </c>
      <c r="F21" s="59" t="str">
        <f>'10A-Admin. Burden-POE'!V41</f>
        <v>yes, done jointly with registration at the Company Registry or OSS</v>
      </c>
      <c r="G21" s="59" t="str">
        <f>'10A-Admin. Burden-POE'!AP41</f>
        <v>.</v>
      </c>
      <c r="H21" s="59">
        <f>'10A-Admin. Burden-POE'!AQ41</f>
        <v>0</v>
      </c>
      <c r="I21" s="6" t="str">
        <f t="shared" si="0"/>
        <v>.</v>
      </c>
    </row>
    <row r="22" spans="1:9" ht="37.5" x14ac:dyDescent="0.25">
      <c r="A22" s="59" t="str">
        <f>'10A-Admin. Burden-POE'!B44</f>
        <v>EC</v>
      </c>
      <c r="B22" s="59" t="str">
        <f>'10A-Admin. Burden-POE'!A44</f>
        <v>Q10a.1.1_12</v>
      </c>
      <c r="C22" s="59" t="str">
        <f>LEFT('10A-Admin. Burden-POE'!E$20,FIND("(Q",'10A-Admin. Burden-POE'!E$20)-2)&amp;" - "&amp;'10A-Admin. Burden-POE'!F44</f>
        <v>Are the following procedures required for an entrepreneur to start a personally owned enterprise as described at the start of Section 10a: - Register with the business information registry or the National Statistics Office.</v>
      </c>
      <c r="D22" s="59" t="str">
        <f>IF(OR('10A-Admin. Burden-POE'!B44="N",'10A-Admin. Burden-POE'!B44="NI"), "N",'10A-Admin. Burden-POE'!C44)</f>
        <v>Q10.1.2a_31</v>
      </c>
      <c r="E22" s="59" t="s">
        <v>475</v>
      </c>
      <c r="F22" s="59" t="str">
        <f>'10A-Admin. Burden-POE'!V44</f>
        <v>no</v>
      </c>
      <c r="G22" s="59" t="str">
        <f>'10A-Admin. Burden-POE'!AP44</f>
        <v>.</v>
      </c>
      <c r="H22" s="59">
        <f>'10A-Admin. Burden-POE'!AQ44</f>
        <v>0</v>
      </c>
      <c r="I22" s="6" t="str">
        <f t="shared" si="0"/>
        <v>.</v>
      </c>
    </row>
    <row r="23" spans="1:9" ht="37.5" x14ac:dyDescent="0.25">
      <c r="A23" s="59" t="str">
        <f>'10A-Admin. Burden-POE'!B45</f>
        <v>N</v>
      </c>
      <c r="B23" s="59" t="str">
        <f>'10A-Admin. Burden-POE'!A45</f>
        <v>Q10a.1.1_13</v>
      </c>
      <c r="C23" s="59" t="str">
        <f>LEFT('10A-Admin. Burden-POE'!E$20,FIND("(Q",'10A-Admin. Burden-POE'!E$20)-2)&amp;" - "&amp;'10A-Admin. Burden-POE'!F45</f>
        <v>Are the following procedures required for an entrepreneur to start a personally owned enterprise as described at the start of Section 10a: - Require or create a certified or registered e-mail</v>
      </c>
      <c r="D23" s="59" t="str">
        <f>IF(OR('10A-Admin. Burden-POE'!B45="N",'10A-Admin. Burden-POE'!B45="NI"), "N",'10A-Admin. Burden-POE'!C45)</f>
        <v>N</v>
      </c>
      <c r="E23" s="59" t="s">
        <v>0</v>
      </c>
      <c r="F23" s="59" t="str">
        <f>'10A-Admin. Burden-POE'!V45</f>
        <v/>
      </c>
      <c r="G23" s="59" t="str">
        <f>'10A-Admin. Burden-POE'!AP45</f>
        <v>.</v>
      </c>
      <c r="H23" s="59">
        <f>'10A-Admin. Burden-POE'!AQ45</f>
        <v>0</v>
      </c>
      <c r="I23" s="6" t="str">
        <f t="shared" si="0"/>
        <v>.</v>
      </c>
    </row>
    <row r="24" spans="1:9" ht="25" x14ac:dyDescent="0.25">
      <c r="A24" s="59" t="str">
        <f>'10A-Admin. Burden-POE'!B46</f>
        <v>N</v>
      </c>
      <c r="B24" s="59" t="str">
        <f>'10A-Admin. Burden-POE'!A46</f>
        <v>Q10a.1.1_14</v>
      </c>
      <c r="C24" s="59" t="str">
        <f>LEFT('10A-Admin. Burden-POE'!E$20,FIND("(Q",'10A-Admin. Burden-POE'!E$20)-2)&amp;" - "&amp;'10A-Admin. Burden-POE'!F46</f>
        <v>Are the following procedures required for an entrepreneur to start a personally owned enterprise as described at the start of Section 10a: - Obtain a business seal</v>
      </c>
      <c r="D24" s="59" t="str">
        <f>IF(OR('10A-Admin. Burden-POE'!B46="N",'10A-Admin. Burden-POE'!B46="NI"), "N",'10A-Admin. Burden-POE'!C46)</f>
        <v>N</v>
      </c>
      <c r="E24" s="59" t="s">
        <v>0</v>
      </c>
      <c r="F24" s="59" t="str">
        <f>'10A-Admin. Burden-POE'!V46</f>
        <v/>
      </c>
      <c r="G24" s="59" t="str">
        <f>'10A-Admin. Burden-POE'!AP46</f>
        <v>.</v>
      </c>
      <c r="H24" s="59">
        <f>'10A-Admin. Burden-POE'!AQ46</f>
        <v>0</v>
      </c>
      <c r="I24" s="6" t="str">
        <f t="shared" si="0"/>
        <v>.</v>
      </c>
    </row>
    <row r="25" spans="1:9" ht="37.5" x14ac:dyDescent="0.25">
      <c r="A25" s="59" t="str">
        <f>'10A-Admin. Burden-POE'!B47</f>
        <v>EC</v>
      </c>
      <c r="B25" s="59" t="str">
        <f>'10A-Admin. Burden-POE'!A47</f>
        <v>Q10a.1.1_15</v>
      </c>
      <c r="C25" s="59" t="str">
        <f>LEFT('10A-Admin. Burden-POE'!E$20,FIND("(Q",'10A-Admin. Burden-POE'!E$20)-2)&amp;" - "&amp;'10A-Admin. Burden-POE'!F47</f>
        <v>Are the following procedures required for an entrepreneur to start a personally owned enterprise as described at the start of Section 10a: - Publish a notice of establishment in a newspaper or official journal</v>
      </c>
      <c r="D25" s="59" t="str">
        <f>IF(OR('10A-Admin. Burden-POE'!B47="N",'10A-Admin. Burden-POE'!B47="NI"), "N",'10A-Admin. Burden-POE'!C47)</f>
        <v>Q10.1.2a_22</v>
      </c>
      <c r="E25" s="59" t="s">
        <v>476</v>
      </c>
      <c r="F25" s="59" t="str">
        <f>'10A-Admin. Burden-POE'!V47</f>
        <v>no</v>
      </c>
      <c r="G25" s="59" t="str">
        <f>'10A-Admin. Burden-POE'!AP47</f>
        <v>.</v>
      </c>
      <c r="H25" s="59">
        <f>'10A-Admin. Burden-POE'!AQ47</f>
        <v>0</v>
      </c>
      <c r="I25" s="6" t="str">
        <f t="shared" si="0"/>
        <v>.</v>
      </c>
    </row>
    <row r="26" spans="1:9" ht="37.5" x14ac:dyDescent="0.25">
      <c r="A26" s="59" t="str">
        <f>'10A-Admin. Burden-POE'!B48</f>
        <v>EC</v>
      </c>
      <c r="B26" s="59" t="str">
        <f>'10A-Admin. Burden-POE'!A48</f>
        <v>Q10a.1.1_16</v>
      </c>
      <c r="C26" s="59" t="str">
        <f>LEFT('10A-Admin. Burden-POE'!E$20,FIND("(Q",'10A-Admin. Burden-POE'!E$20)-2)&amp;" - "&amp;'10A-Admin. Burden-POE'!F48</f>
        <v>Are the following procedures required for an entrepreneur to start a personally owned enterprise as described at the start of Section 10a: - Register the employees of the business with the Ministry of Labour, Labour Office or Labour Agency</v>
      </c>
      <c r="D26" s="59" t="str">
        <f>IF(OR('10A-Admin. Burden-POE'!B48="N",'10A-Admin. Burden-POE'!B48="NI"), "N",'10A-Admin. Burden-POE'!C48)</f>
        <v>Q10.1.2a_32</v>
      </c>
      <c r="E26" s="59" t="s">
        <v>477</v>
      </c>
      <c r="F26" s="59" t="str">
        <f>'10A-Admin. Burden-POE'!V48</f>
        <v>no</v>
      </c>
      <c r="G26" s="59" t="str">
        <f>'10A-Admin. Burden-POE'!AP48</f>
        <v>.</v>
      </c>
      <c r="H26" s="59">
        <f>'10A-Admin. Burden-POE'!AQ48</f>
        <v>0</v>
      </c>
      <c r="I26" s="6" t="str">
        <f t="shared" si="0"/>
        <v>.</v>
      </c>
    </row>
    <row r="27" spans="1:9" ht="50" x14ac:dyDescent="0.25">
      <c r="A27" s="59" t="str">
        <f>'10A-Admin. Burden-POE'!B49</f>
        <v>EC</v>
      </c>
      <c r="B27" s="59" t="str">
        <f>'10A-Admin. Burden-POE'!A49</f>
        <v>Q10a.1.1_17</v>
      </c>
      <c r="C27" s="59" t="str">
        <f>LEFT('10A-Admin. Burden-POE'!E$20,FIND("(Q",'10A-Admin. Burden-POE'!E$20)-2)&amp;" - "&amp;'10A-Admin. Burden-POE'!F49</f>
        <v>Are the following procedures required for an entrepreneur to start a personally owned enterprise as described at the start of Section 10a: - Register the employees of the business in an insurance scheme for work-related accidents and occupational diseases</v>
      </c>
      <c r="D27" s="59" t="str">
        <f>IF(OR('10A-Admin. Burden-POE'!B49="N",'10A-Admin. Burden-POE'!B49="NI"), "N",'10A-Admin. Burden-POE'!C49)</f>
        <v>Q10.1.2a_13</v>
      </c>
      <c r="E27" s="59" t="s">
        <v>478</v>
      </c>
      <c r="F27" s="59" t="str">
        <f>'10A-Admin. Burden-POE'!V49</f>
        <v>no</v>
      </c>
      <c r="G27" s="59" t="str">
        <f>'10A-Admin. Burden-POE'!AP49</f>
        <v>.</v>
      </c>
      <c r="H27" s="59">
        <f>'10A-Admin. Burden-POE'!AQ49</f>
        <v>0</v>
      </c>
      <c r="I27" s="6" t="str">
        <f t="shared" si="0"/>
        <v>.</v>
      </c>
    </row>
    <row r="28" spans="1:9" ht="37.5" x14ac:dyDescent="0.25">
      <c r="A28" s="59" t="str">
        <f>'10A-Admin. Burden-POE'!B50</f>
        <v>EC</v>
      </c>
      <c r="B28" s="59" t="str">
        <f>'10A-Admin. Burden-POE'!A50</f>
        <v>Q10a.1.1_18</v>
      </c>
      <c r="C28" s="59" t="str">
        <f>LEFT('10A-Admin. Burden-POE'!E$20,FIND("(Q",'10A-Admin. Burden-POE'!E$20)-2)&amp;" - "&amp;'10A-Admin. Burden-POE'!F50</f>
        <v>Are the following procedures required for an entrepreneur to start a personally owned enterprise as described at the start of Section 10a: - Register the employees of the business in a pension scheme</v>
      </c>
      <c r="D28" s="59" t="str">
        <f>IF(OR('10A-Admin. Burden-POE'!B50="N",'10A-Admin. Burden-POE'!B50="NI"), "N",'10A-Admin. Burden-POE'!C50)</f>
        <v>Q10.1.2a_25</v>
      </c>
      <c r="E28" s="59" t="s">
        <v>479</v>
      </c>
      <c r="F28" s="59" t="str">
        <f>'10A-Admin. Burden-POE'!V50</f>
        <v>no</v>
      </c>
      <c r="G28" s="59" t="str">
        <f>'10A-Admin. Burden-POE'!AP50</f>
        <v>.</v>
      </c>
      <c r="H28" s="59">
        <f>'10A-Admin. Burden-POE'!AQ50</f>
        <v>0</v>
      </c>
      <c r="I28" s="6" t="str">
        <f t="shared" si="0"/>
        <v>.</v>
      </c>
    </row>
    <row r="29" spans="1:9" ht="37.5" x14ac:dyDescent="0.25">
      <c r="A29" s="59" t="str">
        <f>'10A-Admin. Burden-POE'!B54</f>
        <v>N</v>
      </c>
      <c r="B29" s="59" t="str">
        <f>'10A-Admin. Burden-POE'!A54</f>
        <v>Q10a.1.1_19</v>
      </c>
      <c r="C29" s="59" t="str">
        <f>LEFT('10A-Admin. Burden-POE'!E$20,FIND("(Q",'10A-Admin. Burden-POE'!E$20)-2)&amp;" - "&amp;'10A-Admin. Burden-POE'!F54</f>
        <v>Are the following procedures required for an entrepreneur to start a personally owned enterprise as described at the start of Section 10a: - Register the employees of the business in a private health insurance scheme or with public healthcare system</v>
      </c>
      <c r="D29" s="59" t="str">
        <f>IF(OR('10A-Admin. Burden-POE'!B54="N",'10A-Admin. Burden-POE'!B54="NI"), "N",'10A-Admin. Burden-POE'!C54)</f>
        <v>N</v>
      </c>
      <c r="E29" s="59" t="s">
        <v>0</v>
      </c>
      <c r="F29" s="59" t="str">
        <f>'10A-Admin. Burden-POE'!V54</f>
        <v/>
      </c>
      <c r="G29" s="59" t="str">
        <f>'10A-Admin. Burden-POE'!AP54</f>
        <v>.</v>
      </c>
      <c r="H29" s="59">
        <f>'10A-Admin. Burden-POE'!AQ54</f>
        <v>0</v>
      </c>
      <c r="I29" s="6" t="str">
        <f t="shared" si="0"/>
        <v>.</v>
      </c>
    </row>
    <row r="30" spans="1:9" ht="37.5" x14ac:dyDescent="0.25">
      <c r="A30" s="59" t="str">
        <f>'10A-Admin. Burden-POE'!B55</f>
        <v>N</v>
      </c>
      <c r="B30" s="59" t="str">
        <f>'10A-Admin. Burden-POE'!A55</f>
        <v>Q10a.1.1_20</v>
      </c>
      <c r="C30" s="59" t="str">
        <f>LEFT('10A-Admin. Burden-POE'!E$20,FIND("(Q",'10A-Admin. Burden-POE'!E$20)-2)&amp;" - "&amp;'10A-Admin. Burden-POE'!F55</f>
        <v>Are the following procedures required for an entrepreneur to start a personally owned enterprise as described at the start of Section 10a: - Notify tax authorities of the employment of workers.</v>
      </c>
      <c r="D30" s="59" t="str">
        <f>IF(OR('10A-Admin. Burden-POE'!B55="N",'10A-Admin. Burden-POE'!B55="NI"), "N",'10A-Admin. Burden-POE'!C55)</f>
        <v>N</v>
      </c>
      <c r="E30" s="59" t="s">
        <v>0</v>
      </c>
      <c r="F30" s="59" t="str">
        <f>'10A-Admin. Burden-POE'!V55</f>
        <v/>
      </c>
      <c r="G30" s="59" t="str">
        <f>'10A-Admin. Burden-POE'!AP55</f>
        <v>.</v>
      </c>
      <c r="H30" s="59">
        <f>'10A-Admin. Burden-POE'!AQ55</f>
        <v>0</v>
      </c>
      <c r="I30" s="6" t="str">
        <f t="shared" si="0"/>
        <v>.</v>
      </c>
    </row>
    <row r="31" spans="1:9" ht="37.5" x14ac:dyDescent="0.25">
      <c r="A31" s="59" t="str">
        <f>'10A-Admin. Burden-POE'!B57</f>
        <v>EC</v>
      </c>
      <c r="B31" s="59" t="str">
        <f>'10A-Admin. Burden-POE'!A57</f>
        <v>Q10a.1.1a_1</v>
      </c>
      <c r="C31" s="59" t="str">
        <f>LEFT('10A-Admin. Burden-POE'!E$20,FIND("(Q",'10A-Admin. Burden-POE'!E$20)-2)&amp;" - "&amp;'10A-Admin. Burden-POE'!F57</f>
        <v>Are the following procedures required for an entrepreneur to start a personally owned enterprise as described at the start of Section 10a: - Other procedure(s) – 1</v>
      </c>
      <c r="D31" s="59" t="str">
        <f>IF(OR('10A-Admin. Burden-POE'!B57="N",'10A-Admin. Burden-POE'!B57="NI"), "N",'10A-Admin. Burden-POE'!C57)</f>
        <v>Q10.1.2a_36</v>
      </c>
      <c r="E31" s="59" t="s">
        <v>480</v>
      </c>
      <c r="F31" s="59" t="str">
        <f>'10A-Admin. Burden-POE'!V57</f>
        <v>no</v>
      </c>
      <c r="G31" s="59" t="str">
        <f>'10A-Admin. Burden-POE'!AP57</f>
        <v>.</v>
      </c>
      <c r="H31" s="59">
        <f>'10A-Admin. Burden-POE'!AQ57</f>
        <v>0</v>
      </c>
      <c r="I31" s="6" t="str">
        <f t="shared" si="0"/>
        <v>.</v>
      </c>
    </row>
    <row r="32" spans="1:9" ht="25" x14ac:dyDescent="0.25">
      <c r="A32" s="59" t="str">
        <f>'10A-Admin. Burden-POE'!B58</f>
        <v>N</v>
      </c>
      <c r="B32" s="59" t="str">
        <f>'10A-Admin. Burden-POE'!A58</f>
        <v>Q10a.1.1a_2</v>
      </c>
      <c r="C32" s="59" t="str">
        <f>LEFT('10A-Admin. Burden-POE'!E$20,FIND("(Q",'10A-Admin. Burden-POE'!E$20)-2)&amp;" - "&amp;'10A-Admin. Burden-POE'!F58</f>
        <v>Are the following procedures required for an entrepreneur to start a personally owned enterprise as described at the start of Section 10a: - Other procedure(s) – 2</v>
      </c>
      <c r="D32" s="59" t="str">
        <f>IF(OR('10A-Admin. Burden-POE'!B58="N",'10A-Admin. Burden-POE'!B58="NI"), "N",'10A-Admin. Burden-POE'!C58)</f>
        <v>N</v>
      </c>
      <c r="E32" s="59" t="s">
        <v>0</v>
      </c>
      <c r="F32" s="59" t="str">
        <f>'10A-Admin. Burden-POE'!V58</f>
        <v/>
      </c>
      <c r="G32" s="59" t="str">
        <f>'10A-Admin. Burden-POE'!AP58</f>
        <v>.</v>
      </c>
      <c r="H32" s="59">
        <f>'10A-Admin. Burden-POE'!AQ58</f>
        <v>0</v>
      </c>
      <c r="I32" s="6" t="str">
        <f t="shared" si="0"/>
        <v>.</v>
      </c>
    </row>
    <row r="33" spans="1:10" ht="25" x14ac:dyDescent="0.25">
      <c r="A33" s="59" t="str">
        <f>'10A-Admin. Burden-POE'!B59</f>
        <v>N</v>
      </c>
      <c r="B33" s="59" t="str">
        <f>'10A-Admin. Burden-POE'!A59</f>
        <v>Q10a.1.1a_3</v>
      </c>
      <c r="C33" s="59" t="str">
        <f>LEFT('10A-Admin. Burden-POE'!E$20,FIND("(Q",'10A-Admin. Burden-POE'!E$20)-2)&amp;" - "&amp;'10A-Admin. Burden-POE'!F59</f>
        <v>Are the following procedures required for an entrepreneur to start a personally owned enterprise as described at the start of Section 10a: - Other procedure(s) – 3</v>
      </c>
      <c r="D33" s="59" t="str">
        <f>IF(OR('10A-Admin. Burden-POE'!B59="N",'10A-Admin. Burden-POE'!B59="NI"), "N",'10A-Admin. Burden-POE'!C59)</f>
        <v>N</v>
      </c>
      <c r="E33" s="59" t="s">
        <v>0</v>
      </c>
      <c r="F33" s="59" t="str">
        <f>'10A-Admin. Burden-POE'!V59</f>
        <v/>
      </c>
      <c r="G33" s="59" t="str">
        <f>'10A-Admin. Burden-POE'!AP59</f>
        <v>.</v>
      </c>
      <c r="H33" s="59">
        <f>'10A-Admin. Burden-POE'!AQ59</f>
        <v>0</v>
      </c>
      <c r="I33" s="6" t="str">
        <f t="shared" si="0"/>
        <v>.</v>
      </c>
      <c r="J33" s="6"/>
    </row>
    <row r="34" spans="1:10" ht="25" x14ac:dyDescent="0.25">
      <c r="A34" s="59" t="str">
        <f>'10A-Admin. Burden-POE'!B60</f>
        <v>N</v>
      </c>
      <c r="B34" s="59" t="str">
        <f>'10A-Admin. Burden-POE'!A60</f>
        <v>Q10a.1.1a_4</v>
      </c>
      <c r="C34" s="59" t="str">
        <f>LEFT('10A-Admin. Burden-POE'!E$20,FIND("(Q",'10A-Admin. Burden-POE'!E$20)-2)&amp;" - "&amp;'10A-Admin. Burden-POE'!F60</f>
        <v>Are the following procedures required for an entrepreneur to start a personally owned enterprise as described at the start of Section 10a: - Other procedure(s) – 4</v>
      </c>
      <c r="D34" s="59" t="str">
        <f>IF(OR('10A-Admin. Burden-POE'!B60="N",'10A-Admin. Burden-POE'!B60="NI"), "N",'10A-Admin. Burden-POE'!C60)</f>
        <v>N</v>
      </c>
      <c r="E34" s="59" t="s">
        <v>0</v>
      </c>
      <c r="F34" s="59" t="str">
        <f>'10A-Admin. Burden-POE'!V60</f>
        <v/>
      </c>
      <c r="G34" s="59" t="str">
        <f>'10A-Admin. Burden-POE'!AP60</f>
        <v>.</v>
      </c>
      <c r="H34" s="59">
        <f>'10A-Admin. Burden-POE'!AQ60</f>
        <v>0</v>
      </c>
      <c r="I34" s="6" t="str">
        <f t="shared" si="0"/>
        <v>.</v>
      </c>
      <c r="J34" s="6"/>
    </row>
    <row r="35" spans="1:10" ht="25" x14ac:dyDescent="0.25">
      <c r="A35" s="59" t="str">
        <f>'10A-Admin. Burden-POE'!B61</f>
        <v>N</v>
      </c>
      <c r="B35" s="59" t="str">
        <f>'10A-Admin. Burden-POE'!A61</f>
        <v>Q10a.1.1a_5</v>
      </c>
      <c r="C35" s="59" t="str">
        <f>LEFT('10A-Admin. Burden-POE'!E$20,FIND("(Q",'10A-Admin. Burden-POE'!E$20)-2)&amp;" - "&amp;'10A-Admin. Burden-POE'!F61</f>
        <v>Are the following procedures required for an entrepreneur to start a personally owned enterprise as described at the start of Section 10a: - Other procedure(s) – 5</v>
      </c>
      <c r="D35" s="59" t="str">
        <f>IF(OR('10A-Admin. Burden-POE'!B61="N",'10A-Admin. Burden-POE'!B61="NI"), "N",'10A-Admin. Burden-POE'!C61)</f>
        <v>N</v>
      </c>
      <c r="E35" s="59" t="s">
        <v>0</v>
      </c>
      <c r="F35" s="59" t="str">
        <f>'10A-Admin. Burden-POE'!V61</f>
        <v/>
      </c>
      <c r="G35" s="59" t="str">
        <f>'10A-Admin. Burden-POE'!AP61</f>
        <v>.</v>
      </c>
      <c r="H35" s="59">
        <f>'10A-Admin. Burden-POE'!AQ61</f>
        <v>0</v>
      </c>
      <c r="I35" s="6" t="str">
        <f t="shared" si="0"/>
        <v>.</v>
      </c>
      <c r="J35" s="6"/>
    </row>
    <row r="36" spans="1:10" ht="37.5" x14ac:dyDescent="0.25">
      <c r="A36" s="59" t="str">
        <f>'10A-Admin. Burden-POE'!B63</f>
        <v>E</v>
      </c>
      <c r="B36" s="59" t="str">
        <f>'10A-Admin. Burden-POE'!A63</f>
        <v>Q10a.2.1</v>
      </c>
      <c r="C36" s="59" t="str">
        <f>LEFT('10A-Admin. Burden-POE'!E63,FIND("Q",'10A-Admin. Burden-POE'!E63)-2)</f>
        <v xml:space="preserve">How many public and private bodies need to be contacted directly by the entrepreneur to start the personally owned enterprise as described at the start of Section 10a in the selected jurisdiction? </v>
      </c>
      <c r="D36" s="59" t="str">
        <f>IF(OR('10A-Admin. Burden-POE'!B63="N",'10A-Admin. Burden-POE'!B63="NI"), "N",'10A-Admin. Burden-POE'!C63)</f>
        <v>Q10.1.2c</v>
      </c>
      <c r="E36" s="59" t="s">
        <v>481</v>
      </c>
      <c r="F36" s="59" t="str">
        <f>'10A-Admin. Burden-POE'!V63</f>
        <v>3</v>
      </c>
      <c r="G36" s="59" t="str">
        <f>'10A-Admin. Burden-POE'!AP63</f>
        <v>.</v>
      </c>
      <c r="H36" s="59">
        <f>'10A-Admin. Burden-POE'!AQ63</f>
        <v>0</v>
      </c>
      <c r="I36" s="6" t="str">
        <f t="shared" si="0"/>
        <v>.</v>
      </c>
    </row>
    <row r="37" spans="1:10" x14ac:dyDescent="0.25">
      <c r="A37" s="59" t="str">
        <f>'10A-Admin. Burden-POE'!B64</f>
        <v>NI</v>
      </c>
      <c r="B37" s="59" t="str">
        <f>'10A-Admin. Burden-POE'!A64</f>
        <v>Q10a.2.1a</v>
      </c>
      <c r="C37" s="59" t="str">
        <f>LEFT('10A-Admin. Burden-POE'!E64,FIND("Q",'10A-Admin. Burden-POE'!E64)-2)</f>
        <v xml:space="preserve">Please provide the list of the bodies that need to be contacted. </v>
      </c>
      <c r="D37" s="59" t="str">
        <f>IF(OR('10A-Admin. Burden-POE'!B64="N",'10A-Admin. Burden-POE'!B64="NI"), "N",'10A-Admin. Burden-POE'!C64)</f>
        <v>N</v>
      </c>
      <c r="E37" s="59" t="s">
        <v>0</v>
      </c>
      <c r="F37" s="59" t="str">
        <f>'10A-Admin. Burden-POE'!V64</f>
        <v/>
      </c>
      <c r="G37" s="59" t="str">
        <f>'10A-Admin. Burden-POE'!AP64</f>
        <v>.</v>
      </c>
      <c r="H37" s="59">
        <f>'10A-Admin. Burden-POE'!AQ64</f>
        <v>0</v>
      </c>
      <c r="I37" s="6" t="str">
        <f t="shared" si="0"/>
        <v>.</v>
      </c>
    </row>
    <row r="38" spans="1:10" ht="37.5" x14ac:dyDescent="0.25">
      <c r="A38" s="59" t="str">
        <f>'10A-Admin. Burden-POE'!B65</f>
        <v>E</v>
      </c>
      <c r="B38" s="59" t="str">
        <f>'10A-Admin. Burden-POE'!A65</f>
        <v>Q10a.2.2</v>
      </c>
      <c r="C38" s="59" t="str">
        <f>LEFT('10A-Admin. Burden-POE'!E65,FIND("Q",'10A-Admin. Burden-POE'!E65)-2)</f>
        <v xml:space="preserve">What is the typical total monetary cost (in local currency units) to complete all mandatory procedures to start the personally owned enterprise as described at the start of Section 10a in the selected jurisdiction? </v>
      </c>
      <c r="D38" s="59" t="str">
        <f>IF(OR('10A-Admin. Burden-POE'!B65="N",'10A-Admin. Burden-POE'!B65="NI"), "N",'10A-Admin. Burden-POE'!C65)</f>
        <v>Q10.1.2b</v>
      </c>
      <c r="E38" s="59" t="s">
        <v>482</v>
      </c>
      <c r="F38" s="59" t="str">
        <f>'10A-Admin. Burden-POE'!V65</f>
        <v>0</v>
      </c>
      <c r="G38" s="59" t="str">
        <f>'10A-Admin. Burden-POE'!AP65</f>
        <v>.</v>
      </c>
      <c r="H38" s="59">
        <f>'10A-Admin. Burden-POE'!AQ65</f>
        <v>0</v>
      </c>
      <c r="I38" s="6" t="str">
        <f t="shared" si="0"/>
        <v>.</v>
      </c>
    </row>
    <row r="39" spans="1:10" ht="25" x14ac:dyDescent="0.25">
      <c r="A39" s="59" t="str">
        <f>'10A-Admin. Burden-POE'!B66</f>
        <v>NI</v>
      </c>
      <c r="B39" s="59" t="str">
        <f>'10A-Admin. Burden-POE'!A66</f>
        <v>Q10a.2.2a</v>
      </c>
      <c r="C39" s="59" t="str">
        <f>LEFT('10A-Admin. Burden-POE'!E66,FIND("Q",'10A-Admin. Burden-POE'!E66)-2)</f>
        <v xml:space="preserve">Please provide the link to the law, regulation or table of fees that sets out these costs. </v>
      </c>
      <c r="D39" s="59" t="str">
        <f>IF(OR('10A-Admin. Burden-POE'!B66="N",'10A-Admin. Burden-POE'!B66="NI"), "N",'10A-Admin. Burden-POE'!C66)</f>
        <v>N</v>
      </c>
      <c r="E39" s="59" t="s">
        <v>0</v>
      </c>
      <c r="F39" s="59" t="str">
        <f>'10A-Admin. Burden-POE'!V66</f>
        <v/>
      </c>
      <c r="G39" s="59" t="str">
        <f>'10A-Admin. Burden-POE'!AP66</f>
        <v>.</v>
      </c>
      <c r="H39" s="59">
        <f>'10A-Admin. Burden-POE'!AQ66</f>
        <v>0</v>
      </c>
      <c r="I39" s="6" t="str">
        <f t="shared" si="0"/>
        <v>.</v>
      </c>
    </row>
    <row r="40" spans="1:10" s="62" customFormat="1" ht="37.5" x14ac:dyDescent="0.25">
      <c r="A40" s="61" t="str">
        <f>'10A-Admin. Burden-POE'!B67</f>
        <v>EC</v>
      </c>
      <c r="B40" s="61" t="str">
        <f>'10A-Admin. Burden-POE'!A67</f>
        <v>Q10a.2.3</v>
      </c>
      <c r="C40" s="61" t="str">
        <f>LEFT('10A-Admin. Burden-POE'!E67,FIND("Q",'10A-Admin. Burden-POE'!E67)-2)</f>
        <v xml:space="preserve">Is there a single webpage or web-portal where one could get information on all the procedures that are required to start a personally owned enterprise (except for industry-specific notifications and licenses, including environmental ones)? </v>
      </c>
      <c r="D40" s="61" t="str">
        <f>IF(OR('10A-Admin. Burden-POE'!B67="N",'10A-Admin. Burden-POE'!B67="NI"), "N",'10A-Admin. Burden-POE'!C67)</f>
        <v>Q10.3.2c</v>
      </c>
      <c r="E40" s="61" t="s">
        <v>483</v>
      </c>
      <c r="F40" s="61" t="str">
        <f>'10A-Admin. Burden-POE'!V67</f>
        <v>yes, for most procedures</v>
      </c>
      <c r="G40" s="61" t="str">
        <f>'10A-Admin. Burden-POE'!AP67</f>
        <v>.</v>
      </c>
      <c r="H40" s="61">
        <f>'10A-Admin. Burden-POE'!AQ67</f>
        <v>0</v>
      </c>
      <c r="I40" s="6" t="str">
        <f t="shared" si="0"/>
        <v>.</v>
      </c>
    </row>
    <row r="41" spans="1:10" x14ac:dyDescent="0.25">
      <c r="A41" s="59" t="str">
        <f>'10A-Admin. Burden-POE'!B68</f>
        <v>NI</v>
      </c>
      <c r="B41" s="59" t="str">
        <f>'10A-Admin. Burden-POE'!A68</f>
        <v>Q10a.2.3a</v>
      </c>
      <c r="C41" s="59" t="str">
        <f>LEFT('10A-Admin. Burden-POE'!E68,FIND("Q",'10A-Admin. Burden-POE'!E68)-2)</f>
        <v xml:space="preserve">Please provide the link to this webpage/web portal. </v>
      </c>
      <c r="D41" s="59" t="str">
        <f>IF(OR('10A-Admin. Burden-POE'!B68="N",'10A-Admin. Burden-POE'!B68="NI"), "N",'10A-Admin. Burden-POE'!C68)</f>
        <v>N</v>
      </c>
      <c r="E41" s="59" t="s">
        <v>0</v>
      </c>
      <c r="F41" s="59" t="str">
        <f>'10A-Admin. Burden-POE'!V68</f>
        <v/>
      </c>
      <c r="G41" s="59" t="str">
        <f>'10A-Admin. Burden-POE'!AP68</f>
        <v>.</v>
      </c>
      <c r="H41" s="59">
        <f>'10A-Admin. Burden-POE'!AQ68</f>
        <v>0</v>
      </c>
      <c r="I41" s="6" t="str">
        <f t="shared" si="0"/>
        <v>.</v>
      </c>
    </row>
    <row r="42" spans="1:10" ht="37.5" x14ac:dyDescent="0.25">
      <c r="A42" s="59" t="str">
        <f>'10A-Admin. Burden-POE'!B69</f>
        <v>N</v>
      </c>
      <c r="B42" s="59" t="str">
        <f>'10A-Admin. Burden-POE'!A69</f>
        <v>Q10a.2.4</v>
      </c>
      <c r="C42" s="59" t="str">
        <f>LEFT('10A-Admin. Burden-POE'!E69,FIND("Q",'10A-Admin. Burden-POE'!E69)-2)</f>
        <v xml:space="preserve">Do the laws or regulations concerning the process to start a personally owned enterprise indicate the maximum time within which the procedure(s) required to start a personally owned enterprise must be completed by the relevant public bodies? </v>
      </c>
      <c r="D42" s="59" t="str">
        <f>IF(OR('10A-Admin. Burden-POE'!B69="N",'10A-Admin. Burden-POE'!B69="NI"), "N",'10A-Admin. Burden-POE'!C69)</f>
        <v>N</v>
      </c>
      <c r="E42" s="59" t="s">
        <v>0</v>
      </c>
      <c r="F42" s="59" t="str">
        <f>'10A-Admin. Burden-POE'!V69</f>
        <v/>
      </c>
      <c r="G42" s="59" t="str">
        <f>'10A-Admin. Burden-POE'!AP69</f>
        <v>.</v>
      </c>
      <c r="H42" s="59">
        <f>'10A-Admin. Burden-POE'!AQ69</f>
        <v>0</v>
      </c>
      <c r="I42" s="6" t="str">
        <f t="shared" si="0"/>
        <v>.</v>
      </c>
    </row>
    <row r="43" spans="1:10" ht="25" x14ac:dyDescent="0.25">
      <c r="A43" s="59" t="str">
        <f>'10A-Admin. Burden-POE'!B70</f>
        <v>NI</v>
      </c>
      <c r="B43" s="59" t="str">
        <f>'10A-Admin. Burden-POE'!A70</f>
        <v>Q10a.2.4a</v>
      </c>
      <c r="C43" s="59" t="str">
        <f>LEFT('10A-Admin. Burden-POE'!E70,FIND("Q",'10A-Admin. Burden-POE'!E70)-2)</f>
        <v xml:space="preserve">Please provide the link to the relevant laws or regulations where such timeframes/deadlines can be found. </v>
      </c>
      <c r="D43" s="59" t="str">
        <f>IF(OR('10A-Admin. Burden-POE'!B70="N",'10A-Admin. Burden-POE'!B70="NI"), "N",'10A-Admin. Burden-POE'!C70)</f>
        <v>N</v>
      </c>
      <c r="E43" s="59" t="s">
        <v>0</v>
      </c>
      <c r="F43" s="59" t="str">
        <f>'10A-Admin. Burden-POE'!V70</f>
        <v/>
      </c>
      <c r="G43" s="59" t="str">
        <f>'10A-Admin. Burden-POE'!AP70</f>
        <v>.</v>
      </c>
      <c r="H43" s="59">
        <f>'10A-Admin. Burden-POE'!AQ70</f>
        <v>0</v>
      </c>
      <c r="I43" s="6" t="str">
        <f t="shared" si="0"/>
        <v>.</v>
      </c>
    </row>
    <row r="44" spans="1:10" ht="25" x14ac:dyDescent="0.25">
      <c r="A44" s="59" t="str">
        <f>'10A-Admin. Burden-POE'!B71</f>
        <v>N</v>
      </c>
      <c r="B44" s="59" t="str">
        <f>'10A-Admin. Burden-POE'!A71</f>
        <v>Q10a.2.5</v>
      </c>
      <c r="C44" s="59" t="str">
        <f>LEFT('10A-Admin. Burden-POE'!E71,FIND("Q",'10A-Admin. Burden-POE'!E71)-2)</f>
        <v xml:space="preserve">Does the Company Registry provide tailored assistance to support entrepreneurs with the process of starting a personally owned enterprise? </v>
      </c>
      <c r="D44" s="59" t="str">
        <f>IF(OR('10A-Admin. Burden-POE'!B71="N",'10A-Admin. Burden-POE'!B71="NI"), "N",'10A-Admin. Burden-POE'!C71)</f>
        <v>N</v>
      </c>
      <c r="E44" s="59" t="s">
        <v>0</v>
      </c>
      <c r="F44" s="59" t="str">
        <f>'10A-Admin. Burden-POE'!V71</f>
        <v/>
      </c>
      <c r="G44" s="59" t="str">
        <f>'10A-Admin. Burden-POE'!AP71</f>
        <v>.</v>
      </c>
      <c r="H44" s="59">
        <f>'10A-Admin. Burden-POE'!AQ71</f>
        <v>0</v>
      </c>
      <c r="I44" s="6" t="str">
        <f t="shared" si="0"/>
        <v>.</v>
      </c>
    </row>
    <row r="45" spans="1:10" ht="31" x14ac:dyDescent="0.25">
      <c r="A45" s="59" t="str">
        <f>'10B-Admin. Burden-LLC'!B10</f>
        <v>NI</v>
      </c>
      <c r="B45" s="59" t="str">
        <f>'10B-Admin. Burden-LLC'!A10</f>
        <v>Q10b.01</v>
      </c>
      <c r="C45" s="59" t="str">
        <f>LEFT('10B-Admin. Burden-LLC'!E10,FIND("Q",'10B-Admin. Burden-LLC'!E10)-2)</f>
        <v xml:space="preserve">Please provide us the name of the body/institution answering this question in the original language and provide a link to its webpage. </v>
      </c>
      <c r="D45" s="59" t="str">
        <f>IF(OR('10B-Admin. Burden-LLC'!B10="N",'10B-Admin. Burden-LLC'!B10="NI"), "N",'10B-Admin. Burden-LLC'!C10)</f>
        <v>N</v>
      </c>
      <c r="E45" s="59" t="s">
        <v>0</v>
      </c>
      <c r="F45" s="59" t="str">
        <f>'10B-Admin. Burden-LLC'!V10</f>
        <v/>
      </c>
      <c r="G45" s="59" t="str">
        <f>'10B-Admin. Burden-LLC'!AP10</f>
        <v>.</v>
      </c>
      <c r="H45" s="59">
        <f>'10B-Admin. Burden-LLC'!AQ10</f>
        <v>0</v>
      </c>
      <c r="I45" s="6" t="str">
        <f t="shared" si="0"/>
        <v>.</v>
      </c>
      <c r="J45" s="64" t="s">
        <v>240</v>
      </c>
    </row>
    <row r="46" spans="1:10" x14ac:dyDescent="0.25">
      <c r="A46" s="59" t="str">
        <f>'10B-Admin. Burden-LLC'!B11</f>
        <v>NI</v>
      </c>
      <c r="B46" s="59" t="str">
        <f>'10B-Admin. Burden-LLC'!A11</f>
        <v>Q10b.02</v>
      </c>
      <c r="C46" s="59" t="str">
        <f>LEFT('10B-Admin. Burden-LLC'!E11,FIND("Q",'10B-Admin. Burden-LLC'!E11)-2)</f>
        <v xml:space="preserve">Please also indicate the e-mail address of the specific person answering this section. </v>
      </c>
      <c r="D46" s="59" t="str">
        <f>IF(OR('10B-Admin. Burden-LLC'!B11="N",'10B-Admin. Burden-LLC'!B11="NI"), "N",'10B-Admin. Burden-LLC'!C11)</f>
        <v>N</v>
      </c>
      <c r="E46" s="59" t="s">
        <v>0</v>
      </c>
      <c r="F46" s="59" t="str">
        <f>'10B-Admin. Burden-LLC'!V11</f>
        <v/>
      </c>
      <c r="G46" s="59" t="str">
        <f>'10B-Admin. Burden-LLC'!AP11</f>
        <v>.</v>
      </c>
      <c r="H46" s="59">
        <f>'10B-Admin. Burden-LLC'!AQ11</f>
        <v>0</v>
      </c>
      <c r="I46" s="6" t="str">
        <f t="shared" si="0"/>
        <v>.</v>
      </c>
    </row>
    <row r="47" spans="1:10" ht="25" x14ac:dyDescent="0.25">
      <c r="A47" s="59" t="str">
        <f>'10B-Admin. Burden-LLC'!B12</f>
        <v>NI</v>
      </c>
      <c r="B47" s="59" t="str">
        <f>'10B-Admin. Burden-LLC'!A12</f>
        <v>Q10b.03</v>
      </c>
      <c r="C47" s="59" t="str">
        <f>LEFT('10B-Admin. Burden-LLC'!E12,FIND("Q",'10B-Admin. Burden-LLC'!E12)-2)</f>
        <v xml:space="preserve">Please provide the name of the specific legal form of the type of business you are answering in English and in your local language. </v>
      </c>
      <c r="D47" s="59" t="str">
        <f>IF(OR('10B-Admin. Burden-LLC'!B12="N",'10B-Admin. Burden-LLC'!B12="NI"), "N",'10B-Admin. Burden-LLC'!C12)</f>
        <v>N</v>
      </c>
      <c r="E47" s="59" t="s">
        <v>0</v>
      </c>
      <c r="F47" s="59" t="str">
        <f>'10B-Admin. Burden-LLC'!V12</f>
        <v/>
      </c>
      <c r="G47" s="59" t="str">
        <f>'10B-Admin. Burden-LLC'!AP12</f>
        <v>.</v>
      </c>
      <c r="H47" s="59">
        <f>'10B-Admin. Burden-LLC'!AQ12</f>
        <v>0</v>
      </c>
      <c r="I47" s="6" t="str">
        <f t="shared" si="0"/>
        <v>.</v>
      </c>
    </row>
    <row r="48" spans="1:10" ht="25" x14ac:dyDescent="0.25">
      <c r="A48" s="59" t="str">
        <f>'10B-Admin. Burden-LLC'!B13</f>
        <v>I</v>
      </c>
      <c r="B48" s="59" t="str">
        <f>'10B-Admin. Burden-LLC'!A13</f>
        <v>Q10b.04</v>
      </c>
      <c r="C48" s="59" t="str">
        <f>LEFT('10B-Admin. Burden-LLC'!E13,FIND("Q",'10B-Admin. Burden-LLC'!E13)-2)</f>
        <v xml:space="preserve">For which jurisdiction are you answering the questions in this section? </v>
      </c>
      <c r="D48" s="59" t="str">
        <f>IF(OR('10B-Admin. Burden-LLC'!B13="N",'10B-Admin. Burden-LLC'!B13="NI"), "N",'10B-Admin. Burden-LLC'!C13)</f>
        <v>Q10.01</v>
      </c>
      <c r="E48" s="59" t="s">
        <v>465</v>
      </c>
      <c r="F48" s="59" t="str">
        <f>'10B-Admin. Burden-LLC'!V13</f>
        <v>State level (for federal states)</v>
      </c>
      <c r="G48" s="59" t="str">
        <f>'10B-Admin. Burden-LLC'!AP13</f>
        <v>.</v>
      </c>
      <c r="H48" s="59">
        <f>'10B-Admin. Burden-LLC'!AQ13</f>
        <v>0</v>
      </c>
      <c r="I48" s="6" t="str">
        <f t="shared" si="0"/>
        <v>.</v>
      </c>
    </row>
    <row r="49" spans="1:9" ht="25" x14ac:dyDescent="0.25">
      <c r="A49" s="59" t="str">
        <f>'10B-Admin. Burden-LLC'!B14</f>
        <v>NI</v>
      </c>
      <c r="B49" s="59" t="str">
        <f>'10B-Admin. Burden-LLC'!A14</f>
        <v>Q10b.04a</v>
      </c>
      <c r="C49" s="59" t="str">
        <f>LEFT('10B-Admin. Burden-LLC'!E14,FIND("Q",'10B-Admin. Burden-LLC'!E14)-2)</f>
        <v xml:space="preserve">If you are answering for a state (federal countries only) or a sub-national jurisdiction, please provide the name of the relevant jurisdiction. </v>
      </c>
      <c r="D49" s="59" t="str">
        <f>IF(OR('10B-Admin. Burden-LLC'!B14="N",'10B-Admin. Burden-LLC'!B14="NI"), "N",'10B-Admin. Burden-LLC'!C14)</f>
        <v>N</v>
      </c>
      <c r="E49" s="59" t="s">
        <v>0</v>
      </c>
      <c r="F49" s="59" t="str">
        <f>'10B-Admin. Burden-LLC'!V14</f>
        <v/>
      </c>
      <c r="G49" s="59" t="str">
        <f>'10B-Admin. Burden-LLC'!AP14</f>
        <v>.</v>
      </c>
      <c r="H49" s="59">
        <f>'10B-Admin. Burden-LLC'!AQ14</f>
        <v>0</v>
      </c>
      <c r="I49" s="6" t="str">
        <f t="shared" si="0"/>
        <v>.</v>
      </c>
    </row>
    <row r="50" spans="1:9" ht="37.5" x14ac:dyDescent="0.25">
      <c r="A50" s="59" t="str">
        <f>'10B-Admin. Burden-LLC'!B15</f>
        <v>NI</v>
      </c>
      <c r="B50" s="59" t="str">
        <f>'10B-Admin. Burden-LLC'!A15</f>
        <v>Q10b.05</v>
      </c>
      <c r="C50" s="59" t="str">
        <f>LEFT('10B-Admin. Burden-LLC'!E15,FIND("Q",'10B-Admin. Burden-LLC'!E15)-2)</f>
        <v xml:space="preserve">If the process that must be undertaken to start a limited liability company is regulated primarily or entirely at the state (federal countries only) or at sub-national level, have there been efforts by the central administration to ensure consistency? </v>
      </c>
      <c r="D50" s="59" t="str">
        <f>IF(OR('10B-Admin. Burden-LLC'!B15="N",'10B-Admin. Burden-LLC'!B15="NI"), "N",'10B-Admin. Burden-LLC'!C15)</f>
        <v>N</v>
      </c>
      <c r="E50" s="59" t="s">
        <v>0</v>
      </c>
      <c r="F50" s="59" t="str">
        <f>'10B-Admin. Burden-LLC'!V15</f>
        <v/>
      </c>
      <c r="G50" s="59" t="str">
        <f>'10B-Admin. Burden-LLC'!AP15</f>
        <v>.</v>
      </c>
      <c r="H50" s="59">
        <f>'10B-Admin. Burden-LLC'!AQ15</f>
        <v>0</v>
      </c>
      <c r="I50" s="6" t="str">
        <f t="shared" si="0"/>
        <v>.</v>
      </c>
    </row>
    <row r="51" spans="1:9" ht="25" x14ac:dyDescent="0.25">
      <c r="A51" s="59" t="str">
        <f>'10B-Admin. Burden-LLC'!B16</f>
        <v>NI</v>
      </c>
      <c r="B51" s="59" t="str">
        <f>'10B-Admin. Burden-LLC'!A16</f>
        <v>Q10b.05a</v>
      </c>
      <c r="C51" s="59" t="str">
        <f>LEFT('10B-Admin. Burden-LLC'!E16,FIND("Q",'10B-Admin. Burden-LLC'!E16)-2)</f>
        <v xml:space="preserve">If you have answered Yes, please provide a reference to laws/regulations/programmes that have been introduced to ensure consistency. </v>
      </c>
      <c r="D51" s="59" t="str">
        <f>IF(OR('10B-Admin. Burden-LLC'!B16="N",'10B-Admin. Burden-LLC'!B16="NI"), "N",'10B-Admin. Burden-LLC'!C16)</f>
        <v>N</v>
      </c>
      <c r="E51" s="59" t="s">
        <v>0</v>
      </c>
      <c r="F51" s="59" t="str">
        <f>'10B-Admin. Burden-LLC'!V16</f>
        <v/>
      </c>
      <c r="G51" s="59" t="str">
        <f>'10B-Admin. Burden-LLC'!AP16</f>
        <v>.</v>
      </c>
      <c r="H51" s="59">
        <f>'10B-Admin. Burden-LLC'!AQ16</f>
        <v>0</v>
      </c>
      <c r="I51" s="6" t="str">
        <f t="shared" si="0"/>
        <v>.</v>
      </c>
    </row>
    <row r="52" spans="1:9" ht="25" x14ac:dyDescent="0.25">
      <c r="A52" s="59" t="str">
        <f>'10B-Admin. Burden-LLC'!B17</f>
        <v>NI</v>
      </c>
      <c r="B52" s="59" t="str">
        <f>'10B-Admin. Burden-LLC'!A17</f>
        <v>Q10b.06</v>
      </c>
      <c r="C52" s="59" t="str">
        <f>LEFT('10B-Admin. Burden-LLC'!E17,FIND("Q",'10B-Admin. Burden-LLC'!E17)-2)</f>
        <v xml:space="preserve">If possible, please provide the application form used to start or register a limted liability company. </v>
      </c>
      <c r="D52" s="59" t="str">
        <f>IF(OR('10B-Admin. Burden-LLC'!B17="N",'10B-Admin. Burden-LLC'!B17="NI"), "N",'10B-Admin. Burden-LLC'!C17)</f>
        <v>N</v>
      </c>
      <c r="E52" s="59" t="s">
        <v>0</v>
      </c>
      <c r="F52" s="59" t="str">
        <f>'10B-Admin. Burden-LLC'!V17</f>
        <v/>
      </c>
      <c r="G52" s="59" t="str">
        <f>'10B-Admin. Burden-LLC'!AP17</f>
        <v>.</v>
      </c>
      <c r="H52" s="59">
        <f>'10B-Admin. Burden-LLC'!AQ17</f>
        <v>0</v>
      </c>
      <c r="I52" s="6" t="str">
        <f t="shared" si="0"/>
        <v>.</v>
      </c>
    </row>
    <row r="53" spans="1:9" x14ac:dyDescent="0.25">
      <c r="A53" s="59" t="str">
        <f>'10B-Admin. Burden-LLC'!B18</f>
        <v>NI</v>
      </c>
      <c r="B53" s="59" t="str">
        <f>'10B-Admin. Burden-LLC'!A18</f>
        <v>Q10b.07</v>
      </c>
      <c r="C53" s="59" t="str">
        <f>LEFT('10B-Admin. Burden-LLC'!E18,FIND("Q",'10B-Admin. Burden-LLC'!E18)-2)</f>
        <v xml:space="preserve">What is the GDP per capita of your country (in local currency units)? </v>
      </c>
      <c r="D53" s="59" t="str">
        <f>IF(OR('10B-Admin. Burden-LLC'!B18="N",'10B-Admin. Burden-LLC'!B18="NI"), "N",'10B-Admin. Burden-LLC'!C18)</f>
        <v>N</v>
      </c>
      <c r="E53" s="59" t="s">
        <v>0</v>
      </c>
      <c r="F53" s="59" t="str">
        <f>'10B-Admin. Burden-LLC'!V18</f>
        <v/>
      </c>
      <c r="G53" s="59" t="str">
        <f>'10B-Admin. Burden-LLC'!AP18</f>
        <v>.</v>
      </c>
      <c r="H53" s="59">
        <f>'10B-Admin. Burden-LLC'!AQ18</f>
        <v>0</v>
      </c>
      <c r="I53" s="6" t="str">
        <f t="shared" si="0"/>
        <v>.</v>
      </c>
    </row>
    <row r="54" spans="1:9" ht="50" x14ac:dyDescent="0.25">
      <c r="A54" s="59" t="str">
        <f>'10B-Admin. Burden-LLC'!B21</f>
        <v>EC</v>
      </c>
      <c r="B54" s="59" t="str">
        <f>'10B-Admin. Burden-LLC'!A21</f>
        <v>Q10b.1.1_1</v>
      </c>
      <c r="C54" s="59" t="str">
        <f>LEFT('10B-Admin. Burden-LLC'!E$20,FIND("(Q",'10B-Admin. Burden-LLC'!E$20)-2)&amp;" - "&amp;'10B-Admin. Burden-LLC'!F21</f>
        <v>Are the following procedures required for an entrepreneur to start a limited liability company as described at the start of Section 10b: - Register with the Company Registry, One-Stop Shop or other entity responsible for the registration of commercial activities.</v>
      </c>
      <c r="D54" s="59" t="str">
        <f>IF(OR('10B-Admin. Burden-LLC'!B21="N",'10B-Admin. Burden-LLC'!B21="NI"), "N",'10B-Admin. Burden-LLC'!C21)</f>
        <v>Q10.2.1a_27</v>
      </c>
      <c r="E54" s="59" t="s">
        <v>484</v>
      </c>
      <c r="F54" s="59" t="str">
        <f>'10B-Admin. Burden-LLC'!V21</f>
        <v>yes, online</v>
      </c>
      <c r="G54" s="59" t="str">
        <f>'10B-Admin. Burden-LLC'!AP21</f>
        <v>.</v>
      </c>
      <c r="H54" s="59">
        <f>'10B-Admin. Burden-LLC'!AQ21</f>
        <v>0</v>
      </c>
      <c r="I54" s="6" t="str">
        <f t="shared" si="0"/>
        <v>.</v>
      </c>
    </row>
    <row r="55" spans="1:9" ht="37.5" x14ac:dyDescent="0.25">
      <c r="A55" s="59" t="str">
        <f>'10B-Admin. Burden-LLC'!B24</f>
        <v>EC</v>
      </c>
      <c r="B55" s="59" t="str">
        <f>'10B-Admin. Burden-LLC'!A24</f>
        <v>Q10b.1.1_2</v>
      </c>
      <c r="C55" s="59" t="str">
        <f>LEFT('10B-Admin. Burden-LLC'!E$20,FIND("(Q",'10B-Admin. Burden-LLC'!E$20)-2)&amp;" - "&amp;'10B-Admin. Burden-LLC'!F24</f>
        <v>Are the following procedures required for an entrepreneur to start a limited liability company as described at the start of Section 10b: - Obtain authorisation from a public authority to use the business name.</v>
      </c>
      <c r="D55" s="59" t="str">
        <f>IF(OR('10B-Admin. Burden-LLC'!B24="N",'10B-Admin. Burden-LLC'!B24="NI"), "N",'10B-Admin. Burden-LLC'!C24)</f>
        <v>Q10.2.1a_26</v>
      </c>
      <c r="E55" s="59" t="s">
        <v>485</v>
      </c>
      <c r="F55" s="59" t="str">
        <f>'10B-Admin. Burden-LLC'!V24</f>
        <v>yes, done jointly with registration at the Company Registry or OSS</v>
      </c>
      <c r="G55" s="59" t="str">
        <f>'10B-Admin. Burden-LLC'!AP24</f>
        <v>.</v>
      </c>
      <c r="H55" s="59">
        <f>'10B-Admin. Burden-LLC'!AQ24</f>
        <v>0</v>
      </c>
      <c r="I55" s="6" t="str">
        <f t="shared" si="0"/>
        <v>.</v>
      </c>
    </row>
    <row r="56" spans="1:9" ht="37.5" x14ac:dyDescent="0.25">
      <c r="A56" s="59" t="str">
        <f>'10B-Admin. Burden-LLC'!B27</f>
        <v>EC</v>
      </c>
      <c r="B56" s="59" t="str">
        <f>'10B-Admin. Burden-LLC'!A27</f>
        <v>Q10b.1.1_3</v>
      </c>
      <c r="C56" s="59" t="str">
        <f>LEFT('10B-Admin. Burden-LLC'!E$20,FIND("(Q",'10B-Admin. Burden-LLC'!E$20)-2)&amp;" - "&amp;'10B-Admin. Burden-LLC'!F27</f>
        <v>Are the following procedures required for an entrepreneur to start a limited liability company as described at the start of Section 10b: - Obtain authorisation from a public authority to establish the business at a determined address.</v>
      </c>
      <c r="D56" s="59" t="str">
        <f>IF(OR('10B-Admin. Burden-LLC'!B27="N",'10B-Admin. Burden-LLC'!B27="NI"), "N",'10B-Admin. Burden-LLC'!C27)</f>
        <v>Q10.2.1a_5</v>
      </c>
      <c r="E56" s="59" t="s">
        <v>486</v>
      </c>
      <c r="F56" s="59" t="str">
        <f>'10B-Admin. Burden-LLC'!V27</f>
        <v>yes, done jointly with registration at the Company Registry or OSS</v>
      </c>
      <c r="G56" s="59" t="str">
        <f>'10B-Admin. Burden-LLC'!AP27</f>
        <v>.</v>
      </c>
      <c r="H56" s="59">
        <f>'10B-Admin. Burden-LLC'!AQ27</f>
        <v>0</v>
      </c>
      <c r="I56" s="6" t="str">
        <f t="shared" si="0"/>
        <v>.</v>
      </c>
    </row>
    <row r="57" spans="1:9" ht="37.5" x14ac:dyDescent="0.25">
      <c r="A57" s="59" t="str">
        <f>'10B-Admin. Burden-LLC'!B30</f>
        <v>EC</v>
      </c>
      <c r="B57" s="59" t="str">
        <f>'10B-Admin. Burden-LLC'!A30</f>
        <v>Q10b.1.1_4</v>
      </c>
      <c r="C57" s="59" t="str">
        <f>LEFT('10B-Admin. Burden-LLC'!E$20,FIND("(Q",'10B-Admin. Burden-LLC'!E$20)-2)&amp;" - "&amp;'10B-Admin. Burden-LLC'!F30</f>
        <v xml:space="preserve">Are the following procedures required for an entrepreneur to start a limited liability company as described at the start of Section 10b: - Notarise, authenticate or certify statutes of the business, through a notary, lawyer, or public authority/body.    </v>
      </c>
      <c r="D57" s="59" t="str">
        <f>IF(OR('10B-Admin. Burden-LLC'!B30="N",'10B-Admin. Burden-LLC'!B30="NI"), "N",'10B-Admin. Burden-LLC'!C30)</f>
        <v>Q10.2.1a_16</v>
      </c>
      <c r="E57" s="59" t="s">
        <v>487</v>
      </c>
      <c r="F57" s="59" t="str">
        <f>'10B-Admin. Burden-LLC'!V30</f>
        <v>no</v>
      </c>
      <c r="G57" s="59" t="str">
        <f>'10B-Admin. Burden-LLC'!AP30</f>
        <v>.</v>
      </c>
      <c r="H57" s="59">
        <f>'10B-Admin. Burden-LLC'!AQ30</f>
        <v>0</v>
      </c>
      <c r="I57" s="6" t="str">
        <f t="shared" si="0"/>
        <v>.</v>
      </c>
    </row>
    <row r="58" spans="1:9" ht="37.5" x14ac:dyDescent="0.25">
      <c r="A58" s="59" t="str">
        <f>'10B-Admin. Burden-LLC'!B31</f>
        <v>N</v>
      </c>
      <c r="B58" s="59" t="str">
        <f>'10B-Admin. Burden-LLC'!A31</f>
        <v>Q10b.1.1_5</v>
      </c>
      <c r="C58" s="59" t="str">
        <f>LEFT('10B-Admin. Burden-LLC'!E$20,FIND("(Q",'10B-Admin. Burden-LLC'!E$20)-2)&amp;" - "&amp;'10B-Admin. Burden-LLC'!F31</f>
        <v>Are the following procedures required for an entrepreneur to start a limited liability company as described at the start of Section 10b: - Obtain a digital certificate that allows the owner or its legal representatives to sign electronic documents.</v>
      </c>
      <c r="D58" s="59" t="str">
        <f>IF(OR('10B-Admin. Burden-LLC'!B31="N",'10B-Admin. Burden-LLC'!B31="NI"), "N",'10B-Admin. Burden-LLC'!C31)</f>
        <v>N</v>
      </c>
      <c r="E58" s="59" t="s">
        <v>0</v>
      </c>
      <c r="F58" s="59" t="str">
        <f>'10B-Admin. Burden-LLC'!V31</f>
        <v/>
      </c>
      <c r="G58" s="59" t="str">
        <f>'10B-Admin. Burden-LLC'!AP31</f>
        <v>.</v>
      </c>
      <c r="H58" s="59">
        <f>'10B-Admin. Burden-LLC'!AQ31</f>
        <v>0</v>
      </c>
      <c r="I58" s="6" t="str">
        <f t="shared" si="0"/>
        <v>.</v>
      </c>
    </row>
    <row r="59" spans="1:9" ht="37.5" x14ac:dyDescent="0.25">
      <c r="A59" s="59" t="str">
        <f>'10B-Admin. Burden-LLC'!B32</f>
        <v>EC</v>
      </c>
      <c r="B59" s="59" t="str">
        <f>'10B-Admin. Burden-LLC'!A32</f>
        <v>Q10b.1.1_6</v>
      </c>
      <c r="C59" s="59" t="str">
        <f>LEFT('10B-Admin. Burden-LLC'!E$20,FIND("(Q",'10B-Admin. Burden-LLC'!E$20)-2)&amp;" - "&amp;'10B-Admin. Burden-LLC'!F32</f>
        <v>Are the following procedures required for an entrepreneur to start a limited liability company as described at the start of Section 10b: - Register with a tax authority.</v>
      </c>
      <c r="D59" s="59" t="str">
        <f>IF(OR('10B-Admin. Burden-LLC'!B32="N",'10B-Admin. Burden-LLC'!B32="NI"), "N",'10B-Admin. Burden-LLC'!C32)</f>
        <v>Q10.2.1a_35</v>
      </c>
      <c r="E59" s="59" t="s">
        <v>488</v>
      </c>
      <c r="F59" s="59" t="str">
        <f>'10B-Admin. Burden-LLC'!V32</f>
        <v>yes, done jointly with registration at the Company Registry or OSS</v>
      </c>
      <c r="G59" s="59" t="str">
        <f>'10B-Admin. Burden-LLC'!AP32</f>
        <v>.</v>
      </c>
      <c r="H59" s="59">
        <f>'10B-Admin. Burden-LLC'!AQ32</f>
        <v>0</v>
      </c>
      <c r="I59" s="6" t="str">
        <f t="shared" si="0"/>
        <v>.</v>
      </c>
    </row>
    <row r="60" spans="1:9" ht="37.5" x14ac:dyDescent="0.25">
      <c r="A60" s="59" t="str">
        <f>'10B-Admin. Burden-LLC'!B37</f>
        <v>EC</v>
      </c>
      <c r="B60" s="59" t="str">
        <f>'10B-Admin. Burden-LLC'!A37</f>
        <v>Q10b.1.1_7</v>
      </c>
      <c r="C60" s="59" t="str">
        <f>LEFT('10B-Admin. Burden-LLC'!E$20,FIND("(Q",'10B-Admin. Burden-LLC'!E$20)-2)&amp;" - "&amp;'10B-Admin. Burden-LLC'!F37</f>
        <v>Are the following procedures required for an entrepreneur to start a limited liability company as described at the start of Section 10b: - Obtain an operation or opening license.</v>
      </c>
      <c r="D60" s="59" t="str">
        <f>IF(OR('10B-Admin. Burden-LLC'!B37="N",'10B-Admin. Burden-LLC'!B37="NI"), "N",'10B-Admin. Burden-LLC'!C37)</f>
        <v>Q10.2.1a_4</v>
      </c>
      <c r="E60" s="59" t="s">
        <v>489</v>
      </c>
      <c r="F60" s="59" t="str">
        <f>'10B-Admin. Burden-LLC'!V37</f>
        <v>no</v>
      </c>
      <c r="G60" s="59" t="str">
        <f>'10B-Admin. Burden-LLC'!AP37</f>
        <v>.</v>
      </c>
      <c r="H60" s="59">
        <f>'10B-Admin. Burden-LLC'!AQ37</f>
        <v>0</v>
      </c>
      <c r="I60" s="6" t="str">
        <f t="shared" si="0"/>
        <v>.</v>
      </c>
    </row>
    <row r="61" spans="1:9" ht="25" x14ac:dyDescent="0.25">
      <c r="A61" s="59" t="str">
        <f>'10B-Admin. Burden-LLC'!B38</f>
        <v>N</v>
      </c>
      <c r="B61" s="59" t="str">
        <f>'10B-Admin. Burden-LLC'!A38</f>
        <v>Q10b.1.1_8</v>
      </c>
      <c r="C61" s="59" t="str">
        <f>LEFT('10B-Admin. Burden-LLC'!E$20,FIND("(Q",'10B-Admin. Burden-LLC'!E$20)-2)&amp;" - "&amp;'10B-Admin. Burden-LLC'!F38</f>
        <v>Are the following procedures required for an entrepreneur to start a limited liability company as described at the start of Section 10b: - Pay tax or stamp duty.</v>
      </c>
      <c r="D61" s="59" t="str">
        <f>IF(OR('10B-Admin. Burden-LLC'!B38="N",'10B-Admin. Burden-LLC'!B38="NI"), "N",'10B-Admin. Burden-LLC'!C38)</f>
        <v>N</v>
      </c>
      <c r="E61" s="59" t="s">
        <v>0</v>
      </c>
      <c r="F61" s="59" t="str">
        <f>'10B-Admin. Burden-LLC'!V38</f>
        <v/>
      </c>
      <c r="G61" s="59" t="str">
        <f>'10B-Admin. Burden-LLC'!AP38</f>
        <v>.</v>
      </c>
      <c r="H61" s="59">
        <f>'10B-Admin. Burden-LLC'!AQ38</f>
        <v>0</v>
      </c>
      <c r="I61" s="6" t="str">
        <f t="shared" si="0"/>
        <v>.</v>
      </c>
    </row>
    <row r="62" spans="1:9" ht="37.5" x14ac:dyDescent="0.25">
      <c r="A62" s="59" t="str">
        <f>'10B-Admin. Burden-LLC'!B39</f>
        <v>EC</v>
      </c>
      <c r="B62" s="59" t="str">
        <f>'10B-Admin. Burden-LLC'!A39</f>
        <v>Q10b.1.1_9</v>
      </c>
      <c r="C62" s="59" t="str">
        <f>LEFT('10B-Admin. Burden-LLC'!E$20,FIND("(Q",'10B-Admin. Burden-LLC'!E$20)-2)&amp;" - "&amp;'10B-Admin. Burden-LLC'!F39</f>
        <v>Are the following procedures required for an entrepreneur to start a limited liability company as described at the start of Section 10b: - Register with a judicial authority.</v>
      </c>
      <c r="D62" s="59" t="str">
        <f>IF(OR('10B-Admin. Burden-LLC'!B39="N",'10B-Admin. Burden-LLC'!B39="NI"), "N",'10B-Admin. Burden-LLC'!C39)</f>
        <v>Q10.2.1a_22</v>
      </c>
      <c r="E62" s="59" t="s">
        <v>490</v>
      </c>
      <c r="F62" s="59" t="str">
        <f>'10B-Admin. Burden-LLC'!V39</f>
        <v>no</v>
      </c>
      <c r="G62" s="59" t="str">
        <f>'10B-Admin. Burden-LLC'!AP39</f>
        <v>.</v>
      </c>
      <c r="H62" s="59">
        <f>'10B-Admin. Burden-LLC'!AQ39</f>
        <v>0</v>
      </c>
      <c r="I62" s="6" t="str">
        <f t="shared" si="0"/>
        <v>.</v>
      </c>
    </row>
    <row r="63" spans="1:9" ht="37.5" x14ac:dyDescent="0.25">
      <c r="A63" s="59" t="str">
        <f>'10B-Admin. Burden-LLC'!B40</f>
        <v>EC</v>
      </c>
      <c r="B63" s="59" t="str">
        <f>'10B-Admin. Burden-LLC'!A40</f>
        <v>Q10b.1.1_10</v>
      </c>
      <c r="C63" s="59" t="str">
        <f>LEFT('10B-Admin. Burden-LLC'!E$20,FIND("(Q",'10B-Admin. Burden-LLC'!E$20)-2)&amp;" - "&amp;'10B-Admin. Burden-LLC'!F40</f>
        <v>Are the following procedures required for an entrepreneur to start a limited liability company as described at the start of Section 10b: - Register with a private association of businesses</v>
      </c>
      <c r="D63" s="59" t="str">
        <f>IF(OR('10B-Admin. Burden-LLC'!B40="N",'10B-Admin. Burden-LLC'!B40="NI"), "N",'10B-Admin. Burden-LLC'!C40)</f>
        <v>Q10.2.1a_28</v>
      </c>
      <c r="E63" s="59" t="s">
        <v>491</v>
      </c>
      <c r="F63" s="59" t="str">
        <f>'10B-Admin. Burden-LLC'!V40</f>
        <v>no</v>
      </c>
      <c r="G63" s="59" t="str">
        <f>'10B-Admin. Burden-LLC'!AP40</f>
        <v>.</v>
      </c>
      <c r="H63" s="59">
        <f>'10B-Admin. Burden-LLC'!AQ40</f>
        <v>0</v>
      </c>
      <c r="I63" s="6" t="str">
        <f t="shared" si="0"/>
        <v>.</v>
      </c>
    </row>
    <row r="64" spans="1:9" ht="37.5" x14ac:dyDescent="0.25">
      <c r="A64" s="59" t="str">
        <f>'10B-Admin. Burden-LLC'!B41</f>
        <v>EC</v>
      </c>
      <c r="B64" s="59" t="str">
        <f>'10B-Admin. Burden-LLC'!A41</f>
        <v>Q10b.1.1_11</v>
      </c>
      <c r="C64" s="59" t="str">
        <f>LEFT('10B-Admin. Burden-LLC'!E$20,FIND("(Q",'10B-Admin. Burden-LLC'!E$20)-2)&amp;" - "&amp;'10B-Admin. Burden-LLC'!F41</f>
        <v>Are the following procedures required for an entrepreneur to start a limited liability company as described at the start of Section 10b: - Register with or seek approval from local authorities.</v>
      </c>
      <c r="D64" s="59" t="str">
        <f>IF(OR('10B-Admin. Burden-LLC'!B41="N",'10B-Admin. Burden-LLC'!B41="NI"), "N",'10B-Admin. Burden-LLC'!C41)</f>
        <v>Q10.2.1a_24</v>
      </c>
      <c r="E64" s="59" t="s">
        <v>492</v>
      </c>
      <c r="F64" s="59" t="str">
        <f>'10B-Admin. Burden-LLC'!V41</f>
        <v>yes, done jointly with registration at the Company Registry or OSS</v>
      </c>
      <c r="G64" s="59" t="str">
        <f>'10B-Admin. Burden-LLC'!AP41</f>
        <v>.</v>
      </c>
      <c r="H64" s="59">
        <f>'10B-Admin. Burden-LLC'!AQ41</f>
        <v>0</v>
      </c>
      <c r="I64" s="6" t="str">
        <f t="shared" si="0"/>
        <v>.</v>
      </c>
    </row>
    <row r="65" spans="1:9" ht="37.5" x14ac:dyDescent="0.25">
      <c r="A65" s="59" t="str">
        <f>'10B-Admin. Burden-LLC'!B44</f>
        <v>EC</v>
      </c>
      <c r="B65" s="59" t="str">
        <f>'10B-Admin. Burden-LLC'!A44</f>
        <v>Q10b.1.1_12</v>
      </c>
      <c r="C65" s="59" t="str">
        <f>LEFT('10B-Admin. Burden-LLC'!E$20,FIND("(Q",'10B-Admin. Burden-LLC'!E$20)-2)&amp;" - "&amp;'10B-Admin. Burden-LLC'!F44</f>
        <v>Are the following procedures required for an entrepreneur to start a limited liability company as described at the start of Section 10b: - Register with the business information registry or the National Statistics Office.</v>
      </c>
      <c r="D65" s="59" t="str">
        <f>IF(OR('10B-Admin. Burden-LLC'!B44="N",'10B-Admin. Burden-LLC'!B44="NI"), "N",'10B-Admin. Burden-LLC'!C44)</f>
        <v>Q10.2.1a_39</v>
      </c>
      <c r="E65" s="59" t="s">
        <v>493</v>
      </c>
      <c r="F65" s="59" t="str">
        <f>'10B-Admin. Burden-LLC'!V44</f>
        <v>no</v>
      </c>
      <c r="G65" s="59" t="str">
        <f>'10B-Admin. Burden-LLC'!AP44</f>
        <v>.</v>
      </c>
      <c r="H65" s="59">
        <f>'10B-Admin. Burden-LLC'!AQ44</f>
        <v>0</v>
      </c>
      <c r="I65" s="6" t="str">
        <f t="shared" si="0"/>
        <v>.</v>
      </c>
    </row>
    <row r="66" spans="1:9" ht="37.5" x14ac:dyDescent="0.25">
      <c r="A66" s="59" t="str">
        <f>'10B-Admin. Burden-LLC'!B45</f>
        <v>N</v>
      </c>
      <c r="B66" s="59" t="str">
        <f>'10B-Admin. Burden-LLC'!A45</f>
        <v>Q10b.1.1_13</v>
      </c>
      <c r="C66" s="59" t="str">
        <f>LEFT('10B-Admin. Burden-LLC'!E$20,FIND("(Q",'10B-Admin. Burden-LLC'!E$20)-2)&amp;" - "&amp;'10B-Admin. Burden-LLC'!F45</f>
        <v>Are the following procedures required for an entrepreneur to start a limited liability company as described at the start of Section 10b: - Require or create a certified or registered e-mail</v>
      </c>
      <c r="D66" s="59" t="str">
        <f>IF(OR('10B-Admin. Burden-LLC'!B45="N",'10B-Admin. Burden-LLC'!B45="NI"), "N",'10B-Admin. Burden-LLC'!C45)</f>
        <v>N</v>
      </c>
      <c r="E66" s="59" t="s">
        <v>0</v>
      </c>
      <c r="F66" s="59" t="str">
        <f>'10B-Admin. Burden-LLC'!V45</f>
        <v/>
      </c>
      <c r="G66" s="59" t="str">
        <f>'10B-Admin. Burden-LLC'!AP45</f>
        <v>.</v>
      </c>
      <c r="H66" s="59">
        <f>'10B-Admin. Burden-LLC'!AQ45</f>
        <v>0</v>
      </c>
      <c r="I66" s="6" t="str">
        <f t="shared" si="0"/>
        <v>.</v>
      </c>
    </row>
    <row r="67" spans="1:9" ht="25" x14ac:dyDescent="0.25">
      <c r="A67" s="59" t="str">
        <f>'10B-Admin. Burden-LLC'!B46</f>
        <v>N</v>
      </c>
      <c r="B67" s="59" t="str">
        <f>'10B-Admin. Burden-LLC'!A46</f>
        <v>Q10b.1.1_14</v>
      </c>
      <c r="C67" s="59" t="str">
        <f>LEFT('10B-Admin. Burden-LLC'!E$20,FIND("(Q",'10B-Admin. Burden-LLC'!E$20)-2)&amp;" - "&amp;'10B-Admin. Burden-LLC'!F46</f>
        <v>Are the following procedures required for an entrepreneur to start a limited liability company as described at the start of Section 10b: - Obtain a business seal</v>
      </c>
      <c r="D67" s="59" t="str">
        <f>IF(OR('10B-Admin. Burden-LLC'!B46="N",'10B-Admin. Burden-LLC'!B46="NI"), "N",'10B-Admin. Burden-LLC'!C46)</f>
        <v>N</v>
      </c>
      <c r="E67" s="59" t="s">
        <v>0</v>
      </c>
      <c r="F67" s="59" t="str">
        <f>'10B-Admin. Burden-LLC'!V46</f>
        <v/>
      </c>
      <c r="G67" s="59" t="str">
        <f>'10B-Admin. Burden-LLC'!AP46</f>
        <v>.</v>
      </c>
      <c r="H67" s="59">
        <f>'10B-Admin. Burden-LLC'!AQ46</f>
        <v>0</v>
      </c>
      <c r="I67" s="6" t="str">
        <f t="shared" ref="I67:I113" si="1">IF(H67=0,".",H67)</f>
        <v>.</v>
      </c>
    </row>
    <row r="68" spans="1:9" ht="37.5" x14ac:dyDescent="0.25">
      <c r="A68" s="59" t="str">
        <f>'10B-Admin. Burden-LLC'!B47</f>
        <v>EC</v>
      </c>
      <c r="B68" s="59" t="str">
        <f>'10B-Admin. Burden-LLC'!A47</f>
        <v>Q10b.1.1_15</v>
      </c>
      <c r="C68" s="59" t="str">
        <f>LEFT('10B-Admin. Burden-LLC'!E$20,FIND("(Q",'10B-Admin. Burden-LLC'!E$20)-2)&amp;" - "&amp;'10B-Admin. Burden-LLC'!F47</f>
        <v>Are the following procedures required for an entrepreneur to start a limited liability company as described at the start of Section 10b: - Publish a notice of establishment in a newspaper or official journal</v>
      </c>
      <c r="D68" s="59" t="str">
        <f>IF(OR('10B-Admin. Burden-LLC'!B47="N",'10B-Admin. Burden-LLC'!B47="NI"), "N",'10B-Admin. Burden-LLC'!C47)</f>
        <v>Q10.2.1a_30</v>
      </c>
      <c r="E68" s="59" t="s">
        <v>494</v>
      </c>
      <c r="F68" s="59" t="str">
        <f>'10B-Admin. Burden-LLC'!V47</f>
        <v>no</v>
      </c>
      <c r="G68" s="59" t="str">
        <f>'10B-Admin. Burden-LLC'!AP47</f>
        <v>.</v>
      </c>
      <c r="H68" s="59">
        <f>'10B-Admin. Burden-LLC'!AQ47</f>
        <v>0</v>
      </c>
      <c r="I68" s="6" t="str">
        <f t="shared" si="1"/>
        <v>.</v>
      </c>
    </row>
    <row r="69" spans="1:9" ht="37.5" x14ac:dyDescent="0.25">
      <c r="A69" s="59" t="str">
        <f>'10B-Admin. Burden-LLC'!B50</f>
        <v>N</v>
      </c>
      <c r="B69" s="59" t="str">
        <f>'10B-Admin. Burden-LLC'!A50</f>
        <v>Q10b.1.1_16</v>
      </c>
      <c r="C69" s="59" t="str">
        <f>LEFT('10B-Admin. Burden-LLC'!E$20,FIND("(Q",'10B-Admin. Burden-LLC'!E$20)-2)&amp;" - "&amp;'10B-Admin. Burden-LLC'!F50</f>
        <v>Are the following procedures required for an entrepreneur to start a limited liability company as described at the start of Section 10b: - Register the Ultimate Beneficial Owners (UBO) with a public register.</v>
      </c>
      <c r="D69" s="59" t="str">
        <f>IF(OR('10B-Admin. Burden-LLC'!B50="N",'10B-Admin. Burden-LLC'!B50="NI"), "N",'10B-Admin. Burden-LLC'!C50)</f>
        <v>N</v>
      </c>
      <c r="E69" s="59" t="s">
        <v>0</v>
      </c>
      <c r="F69" s="59" t="str">
        <f>'10B-Admin. Burden-LLC'!V50</f>
        <v/>
      </c>
      <c r="G69" s="59" t="str">
        <f>'10B-Admin. Burden-LLC'!AP50</f>
        <v>.</v>
      </c>
      <c r="H69" s="59">
        <f>'10B-Admin. Burden-LLC'!AQ50</f>
        <v>0</v>
      </c>
      <c r="I69" s="6" t="str">
        <f t="shared" si="1"/>
        <v>.</v>
      </c>
    </row>
    <row r="70" spans="1:9" ht="37.5" x14ac:dyDescent="0.25">
      <c r="A70" s="59" t="str">
        <f>'10B-Admin. Burden-LLC'!B51</f>
        <v>EC</v>
      </c>
      <c r="B70" s="59" t="str">
        <f>'10B-Admin. Burden-LLC'!A51</f>
        <v>Q10b.1.1_17</v>
      </c>
      <c r="C70" s="59" t="str">
        <f>LEFT('10B-Admin. Burden-LLC'!E$20,FIND("(Q",'10B-Admin. Burden-LLC'!E$20)-2)&amp;" - "&amp;'10B-Admin. Burden-LLC'!F51</f>
        <v>Are the following procedures required for an entrepreneur to start a limited liability company as described at the start of Section 10b: - Register the employees of the business with the Ministry of Labour, Labour Office or Labour Agency</v>
      </c>
      <c r="D70" s="59" t="str">
        <f>IF(OR('10B-Admin. Burden-LLC'!B51="N",'10B-Admin. Burden-LLC'!B51="NI"), "N",'10B-Admin. Burden-LLC'!C51)</f>
        <v>Q10.2.1a_40</v>
      </c>
      <c r="E70" s="59" t="s">
        <v>495</v>
      </c>
      <c r="F70" s="59" t="str">
        <f>'10B-Admin. Burden-LLC'!V51</f>
        <v>no</v>
      </c>
      <c r="G70" s="59" t="str">
        <f>'10B-Admin. Burden-LLC'!AP51</f>
        <v>.</v>
      </c>
      <c r="H70" s="59">
        <f>'10B-Admin. Burden-LLC'!AQ51</f>
        <v>0</v>
      </c>
      <c r="I70" s="6" t="str">
        <f t="shared" si="1"/>
        <v>.</v>
      </c>
    </row>
    <row r="71" spans="1:9" ht="50" x14ac:dyDescent="0.25">
      <c r="A71" s="59" t="str">
        <f>'10B-Admin. Burden-LLC'!B52</f>
        <v>EC</v>
      </c>
      <c r="B71" s="59" t="str">
        <f>'10B-Admin. Burden-LLC'!A52</f>
        <v>Q10b.1.1_18</v>
      </c>
      <c r="C71" s="59" t="str">
        <f>LEFT('10B-Admin. Burden-LLC'!E$20,FIND("(Q",'10B-Admin. Burden-LLC'!E$20)-2)&amp;" - "&amp;'10B-Admin. Burden-LLC'!F52</f>
        <v>Are the following procedures required for an entrepreneur to start a limited liability company as described at the start of Section 10b: - Register the employees of the business in an insurance scheme for work-related accidents and occupational diseases</v>
      </c>
      <c r="D71" s="59" t="str">
        <f>IF(OR('10B-Admin. Burden-LLC'!B52="N",'10B-Admin. Burden-LLC'!B52="NI"), "N",'10B-Admin. Burden-LLC'!C52)</f>
        <v>Q10.2.1a_20</v>
      </c>
      <c r="E71" s="59" t="s">
        <v>496</v>
      </c>
      <c r="F71" s="59" t="str">
        <f>'10B-Admin. Burden-LLC'!V52</f>
        <v>no</v>
      </c>
      <c r="G71" s="59" t="str">
        <f>'10B-Admin. Burden-LLC'!AP52</f>
        <v>.</v>
      </c>
      <c r="H71" s="59">
        <f>'10B-Admin. Burden-LLC'!AQ52</f>
        <v>0</v>
      </c>
      <c r="I71" s="6" t="str">
        <f t="shared" si="1"/>
        <v>.</v>
      </c>
    </row>
    <row r="72" spans="1:9" ht="37.5" x14ac:dyDescent="0.25">
      <c r="A72" s="59" t="str">
        <f>'10B-Admin. Burden-LLC'!B53</f>
        <v>EC</v>
      </c>
      <c r="B72" s="59" t="str">
        <f>'10B-Admin. Burden-LLC'!A53</f>
        <v>Q10b.1.1_19</v>
      </c>
      <c r="C72" s="59" t="str">
        <f>LEFT('10B-Admin. Burden-LLC'!E$20,FIND("(Q",'10B-Admin. Burden-LLC'!E$20)-2)&amp;" - "&amp;'10B-Admin. Burden-LLC'!F53</f>
        <v>Are the following procedures required for an entrepreneur to start a limited liability company as described at the start of Section 10b: - Register the employees of the business in a pension scheme</v>
      </c>
      <c r="D72" s="59" t="str">
        <f>IF(OR('10B-Admin. Burden-LLC'!B53="N",'10B-Admin. Burden-LLC'!B53="NI"), "N",'10B-Admin. Burden-LLC'!C53)</f>
        <v>Q10.2.1a_33</v>
      </c>
      <c r="E72" s="59" t="s">
        <v>497</v>
      </c>
      <c r="F72" s="59" t="str">
        <f>'10B-Admin. Burden-LLC'!V53</f>
        <v>no</v>
      </c>
      <c r="G72" s="59" t="str">
        <f>'10B-Admin. Burden-LLC'!AP53</f>
        <v>.</v>
      </c>
      <c r="H72" s="59">
        <f>'10B-Admin. Burden-LLC'!AQ53</f>
        <v>0</v>
      </c>
      <c r="I72" s="6" t="str">
        <f t="shared" si="1"/>
        <v>.</v>
      </c>
    </row>
    <row r="73" spans="1:9" ht="37.5" x14ac:dyDescent="0.25">
      <c r="A73" s="59" t="str">
        <f>'10B-Admin. Burden-LLC'!B57</f>
        <v>EC</v>
      </c>
      <c r="B73" s="59" t="str">
        <f>'10B-Admin. Burden-LLC'!A57</f>
        <v>Q10b.1.1_20</v>
      </c>
      <c r="C73" s="59" t="str">
        <f>LEFT('10B-Admin. Burden-LLC'!E$20,FIND("(Q",'10B-Admin. Burden-LLC'!E$20)-2)&amp;" - "&amp;'10B-Admin. Burden-LLC'!F57</f>
        <v>Are the following procedures required for an entrepreneur to start a limited liability company as described at the start of Section 10b: - Register the employees of the business in a private health insurance scheme or with public healthcare system</v>
      </c>
      <c r="D73" s="59" t="str">
        <f>IF(OR('10B-Admin. Burden-LLC'!B57="N",'10B-Admin. Burden-LLC'!B57="NI"), "N",'10B-Admin. Burden-LLC'!C57)</f>
        <v>Q10.2.1a_19</v>
      </c>
      <c r="E73" s="59" t="s">
        <v>498</v>
      </c>
      <c r="F73" s="59" t="str">
        <f>'10B-Admin. Burden-LLC'!V57</f>
        <v>no</v>
      </c>
      <c r="G73" s="59" t="str">
        <f>'10B-Admin. Burden-LLC'!AP57</f>
        <v>.</v>
      </c>
      <c r="H73" s="59">
        <f>'10B-Admin. Burden-LLC'!AQ57</f>
        <v>0</v>
      </c>
      <c r="I73" s="6" t="str">
        <f t="shared" si="1"/>
        <v>.</v>
      </c>
    </row>
    <row r="74" spans="1:9" ht="37.5" x14ac:dyDescent="0.25">
      <c r="A74" s="59" t="str">
        <f>'10B-Admin. Burden-LLC'!B58</f>
        <v>N</v>
      </c>
      <c r="B74" s="59" t="str">
        <f>'10B-Admin. Burden-LLC'!A58</f>
        <v>Q10b.1.1_21</v>
      </c>
      <c r="C74" s="59" t="str">
        <f>LEFT('10B-Admin. Burden-LLC'!E$20,FIND("(Q",'10B-Admin. Burden-LLC'!E$20)-2)&amp;" - "&amp;'10B-Admin. Burden-LLC'!F58</f>
        <v>Are the following procedures required for an entrepreneur to start a limited liability company as described at the start of Section 10b: - Notify tax authorities of the employment of workers.</v>
      </c>
      <c r="D74" s="59" t="str">
        <f>IF(OR('10B-Admin. Burden-LLC'!B58="N",'10B-Admin. Burden-LLC'!B58="NI"), "N",'10B-Admin. Burden-LLC'!C58)</f>
        <v>N</v>
      </c>
      <c r="E74" s="59" t="s">
        <v>0</v>
      </c>
      <c r="F74" s="59" t="str">
        <f>'10B-Admin. Burden-LLC'!V58</f>
        <v/>
      </c>
      <c r="G74" s="59" t="str">
        <f>'10B-Admin. Burden-LLC'!AP58</f>
        <v>.</v>
      </c>
      <c r="H74" s="59">
        <f>'10B-Admin. Burden-LLC'!AQ58</f>
        <v>0</v>
      </c>
      <c r="I74" s="6" t="str">
        <f t="shared" si="1"/>
        <v>.</v>
      </c>
    </row>
    <row r="75" spans="1:9" ht="37.5" x14ac:dyDescent="0.25">
      <c r="A75" s="59" t="str">
        <f>'10B-Admin. Burden-LLC'!B59</f>
        <v>EC</v>
      </c>
      <c r="B75" s="59" t="str">
        <f>'10B-Admin. Burden-LLC'!A59</f>
        <v>Q10b.1.1_22</v>
      </c>
      <c r="C75" s="59" t="str">
        <f>LEFT('10B-Admin. Burden-LLC'!E$20,FIND("(Q",'10B-Admin. Burden-LLC'!E$20)-2)&amp;" - "&amp;'10B-Admin. Burden-LLC'!F59</f>
        <v>Are the following procedures required for an entrepreneur to start a limited liability company as described at the start of Section 10b: - Prove that the minimum capital required has been deposited.</v>
      </c>
      <c r="D75" s="59" t="str">
        <f>IF(OR('10B-Admin. Burden-LLC'!B59="N",'10B-Admin. Burden-LLC'!B59="NI"), "N",'10B-Admin. Burden-LLC'!C59)</f>
        <v>Q10.2.1a_11</v>
      </c>
      <c r="E75" s="59" t="s">
        <v>499</v>
      </c>
      <c r="F75" s="59" t="str">
        <f>'10B-Admin. Burden-LLC'!V59</f>
        <v>no</v>
      </c>
      <c r="G75" s="59" t="str">
        <f>'10B-Admin. Burden-LLC'!AP59</f>
        <v>.</v>
      </c>
      <c r="H75" s="59">
        <f>'10B-Admin. Burden-LLC'!AQ59</f>
        <v>0</v>
      </c>
      <c r="I75" s="6" t="str">
        <f t="shared" si="1"/>
        <v>.</v>
      </c>
    </row>
    <row r="76" spans="1:9" ht="37.5" x14ac:dyDescent="0.25">
      <c r="A76" s="59" t="str">
        <f>'10B-Admin. Burden-LLC'!B61</f>
        <v>EC</v>
      </c>
      <c r="B76" s="59" t="str">
        <f>'10B-Admin. Burden-LLC'!A61</f>
        <v>Q10b.1.1a_1</v>
      </c>
      <c r="C76" s="59" t="str">
        <f>LEFT('10B-Admin. Burden-LLC'!E$20,FIND("(Q",'10B-Admin. Burden-LLC'!E$20)-2)&amp;" - "&amp;'10B-Admin. Burden-LLC'!F61</f>
        <v>Are the following procedures required for an entrepreneur to start a limited liability company as described at the start of Section 10b: - Other procedure(s) – 1</v>
      </c>
      <c r="D76" s="59" t="str">
        <f>IF(OR('10B-Admin. Burden-LLC'!B61="N",'10B-Admin. Burden-LLC'!B61="NI"), "N",'10B-Admin. Burden-LLC'!C61)</f>
        <v>Q10.2.1a_44</v>
      </c>
      <c r="E76" s="59" t="s">
        <v>500</v>
      </c>
      <c r="F76" s="59" t="str">
        <f>'10B-Admin. Burden-LLC'!V61</f>
        <v>no</v>
      </c>
      <c r="G76" s="59" t="str">
        <f>'10B-Admin. Burden-LLC'!AP61</f>
        <v>.</v>
      </c>
      <c r="H76" s="59">
        <f>'10B-Admin. Burden-LLC'!AQ61</f>
        <v>0</v>
      </c>
      <c r="I76" s="6" t="str">
        <f t="shared" si="1"/>
        <v>.</v>
      </c>
    </row>
    <row r="77" spans="1:9" ht="42.75" customHeight="1" x14ac:dyDescent="0.25">
      <c r="A77" s="59" t="str">
        <f>'10B-Admin. Burden-LLC'!B62</f>
        <v>N</v>
      </c>
      <c r="B77" s="59" t="str">
        <f>'10B-Admin. Burden-LLC'!A62</f>
        <v>Q10b.1.1a_2</v>
      </c>
      <c r="C77" s="59" t="str">
        <f>LEFT('10B-Admin. Burden-LLC'!E$20,FIND("(Q",'10B-Admin. Burden-LLC'!E$20)-2)&amp;" - "&amp;'10B-Admin. Burden-LLC'!F62</f>
        <v>Are the following procedures required for an entrepreneur to start a limited liability company as described at the start of Section 10b: - Other procedure(s) – 2</v>
      </c>
      <c r="D77" s="59" t="str">
        <f>IF(OR('10B-Admin. Burden-LLC'!B62="N",'10B-Admin. Burden-LLC'!B62="NI"), "N",'10B-Admin. Burden-LLC'!C62)</f>
        <v>N</v>
      </c>
      <c r="E77" s="59" t="s">
        <v>0</v>
      </c>
      <c r="F77" s="59" t="str">
        <f>'10B-Admin. Burden-LLC'!V62</f>
        <v/>
      </c>
      <c r="G77" s="59" t="str">
        <f>'10B-Admin. Burden-LLC'!AP62</f>
        <v>.</v>
      </c>
      <c r="H77" s="59">
        <f>'10B-Admin. Burden-LLC'!AQ62</f>
        <v>0</v>
      </c>
      <c r="I77" s="6" t="str">
        <f t="shared" si="1"/>
        <v>.</v>
      </c>
    </row>
    <row r="78" spans="1:9" ht="45.75" customHeight="1" x14ac:dyDescent="0.25">
      <c r="A78" s="59" t="str">
        <f>'10B-Admin. Burden-LLC'!B63</f>
        <v>N</v>
      </c>
      <c r="B78" s="59" t="str">
        <f>'10B-Admin. Burden-LLC'!A63</f>
        <v>Q10b.1.1a_3</v>
      </c>
      <c r="C78" s="59" t="str">
        <f>LEFT('10B-Admin. Burden-LLC'!E$20,FIND("(Q",'10B-Admin. Burden-LLC'!E$20)-2)&amp;" - "&amp;'10B-Admin. Burden-LLC'!F63</f>
        <v>Are the following procedures required for an entrepreneur to start a limited liability company as described at the start of Section 10b: - Other procedure(s) – 3</v>
      </c>
      <c r="D78" s="59" t="str">
        <f>IF(OR('10B-Admin. Burden-LLC'!B63="N",'10B-Admin. Burden-LLC'!B63="NI"), "N",'10B-Admin. Burden-LLC'!C63)</f>
        <v>N</v>
      </c>
      <c r="E78" s="59" t="s">
        <v>0</v>
      </c>
      <c r="F78" s="59" t="str">
        <f>'10B-Admin. Burden-LLC'!V63</f>
        <v/>
      </c>
      <c r="G78" s="59" t="str">
        <f>'10B-Admin. Burden-LLC'!AP63</f>
        <v>.</v>
      </c>
      <c r="H78" s="59">
        <f>'10B-Admin. Burden-LLC'!AQ63</f>
        <v>0</v>
      </c>
      <c r="I78" s="6" t="str">
        <f t="shared" si="1"/>
        <v>.</v>
      </c>
    </row>
    <row r="79" spans="1:9" ht="45.75" customHeight="1" x14ac:dyDescent="0.25">
      <c r="A79" s="59" t="str">
        <f>'10B-Admin. Burden-LLC'!B64</f>
        <v>N</v>
      </c>
      <c r="B79" s="59" t="str">
        <f>'10B-Admin. Burden-LLC'!A64</f>
        <v>Q10b.1.1a_4</v>
      </c>
      <c r="C79" s="59" t="str">
        <f>LEFT('10B-Admin. Burden-LLC'!E$20,FIND("(Q",'10B-Admin. Burden-LLC'!E$20)-2)&amp;" - "&amp;'10B-Admin. Burden-LLC'!F64</f>
        <v>Are the following procedures required for an entrepreneur to start a limited liability company as described at the start of Section 10b: - Other procedure(s) – 4</v>
      </c>
      <c r="D79" s="59" t="str">
        <f>IF(OR('10B-Admin. Burden-LLC'!B64="N",'10B-Admin. Burden-LLC'!B64="NI"), "N",'10B-Admin. Burden-LLC'!C64)</f>
        <v>N</v>
      </c>
      <c r="E79" s="59" t="s">
        <v>0</v>
      </c>
      <c r="F79" s="59" t="str">
        <f>'10B-Admin. Burden-LLC'!V64</f>
        <v/>
      </c>
      <c r="G79" s="59" t="str">
        <f>'10B-Admin. Burden-LLC'!AP64</f>
        <v>.</v>
      </c>
      <c r="H79" s="59">
        <f>'10B-Admin. Burden-LLC'!AQ64</f>
        <v>0</v>
      </c>
      <c r="I79" s="6" t="str">
        <f t="shared" si="1"/>
        <v>.</v>
      </c>
    </row>
    <row r="80" spans="1:9" ht="39.75" customHeight="1" x14ac:dyDescent="0.25">
      <c r="A80" s="59" t="str">
        <f>'10B-Admin. Burden-LLC'!B65</f>
        <v>N</v>
      </c>
      <c r="B80" s="59" t="str">
        <f>'10B-Admin. Burden-LLC'!A65</f>
        <v>Q10b.1.1a_5</v>
      </c>
      <c r="C80" s="59" t="str">
        <f>LEFT('10B-Admin. Burden-LLC'!E$20,FIND("(Q",'10B-Admin. Burden-LLC'!E$20)-2)&amp;" - "&amp;'10B-Admin. Burden-LLC'!F65</f>
        <v>Are the following procedures required for an entrepreneur to start a limited liability company as described at the start of Section 10b: - Other procedure(s) – 5</v>
      </c>
      <c r="D80" s="59" t="str">
        <f>IF(OR('10B-Admin. Burden-LLC'!B65="N",'10B-Admin. Burden-LLC'!B65="NI"), "N",'10B-Admin. Burden-LLC'!C65)</f>
        <v>N</v>
      </c>
      <c r="E80" s="59" t="s">
        <v>0</v>
      </c>
      <c r="F80" s="59" t="str">
        <f>'10B-Admin. Burden-LLC'!V65</f>
        <v/>
      </c>
      <c r="G80" s="59" t="str">
        <f>'10B-Admin. Burden-LLC'!AP65</f>
        <v>.</v>
      </c>
      <c r="H80" s="59">
        <f>'10B-Admin. Burden-LLC'!AQ65</f>
        <v>0</v>
      </c>
      <c r="I80" s="6" t="str">
        <f t="shared" si="1"/>
        <v>.</v>
      </c>
    </row>
    <row r="81" spans="1:10" ht="37.5" x14ac:dyDescent="0.25">
      <c r="A81" s="59" t="str">
        <f>'10B-Admin. Burden-LLC'!B67</f>
        <v>E</v>
      </c>
      <c r="B81" s="59" t="str">
        <f>'10B-Admin. Burden-LLC'!A67</f>
        <v>Q10b.2.1</v>
      </c>
      <c r="C81" s="59" t="str">
        <f>LEFT('10B-Admin. Burden-LLC'!E67,FIND("Q",'10B-Admin. Burden-LLC'!E67)-2)</f>
        <v xml:space="preserve">How many public and private bodies need to be contacted directly by the entrepreneur to start the limited liability company as described at the start of Section 10b in the selected jurisdiction? </v>
      </c>
      <c r="D81" s="59" t="str">
        <f>IF(OR('10B-Admin. Burden-LLC'!B67="N",'10B-Admin. Burden-LLC'!B67="NI"), "N",'10B-Admin. Burden-LLC'!C67)</f>
        <v>Q10.2.1c</v>
      </c>
      <c r="E81" s="59" t="s">
        <v>501</v>
      </c>
      <c r="F81" s="59" t="str">
        <f>'10B-Admin. Burden-LLC'!V67</f>
        <v>1</v>
      </c>
      <c r="G81" s="59" t="str">
        <f>'10B-Admin. Burden-LLC'!AP67</f>
        <v>.</v>
      </c>
      <c r="H81" s="59">
        <f>'10B-Admin. Burden-LLC'!AQ67</f>
        <v>0</v>
      </c>
      <c r="I81" s="6" t="str">
        <f t="shared" si="1"/>
        <v>.</v>
      </c>
    </row>
    <row r="82" spans="1:10" x14ac:dyDescent="0.25">
      <c r="A82" s="59" t="str">
        <f>'10B-Admin. Burden-LLC'!B68</f>
        <v>NI</v>
      </c>
      <c r="B82" s="59" t="str">
        <f>'10B-Admin. Burden-LLC'!A68</f>
        <v>Q10b.2.1a</v>
      </c>
      <c r="C82" s="59" t="str">
        <f>LEFT('10B-Admin. Burden-LLC'!E68,FIND("Q",'10B-Admin. Burden-LLC'!E68)-2)</f>
        <v xml:space="preserve">Please provide the list of the bodies that need to be contacted. </v>
      </c>
      <c r="D82" s="59" t="str">
        <f>IF(OR('10B-Admin. Burden-LLC'!B68="N",'10B-Admin. Burden-LLC'!B68="NI"), "N",'10B-Admin. Burden-LLC'!C68)</f>
        <v>N</v>
      </c>
      <c r="E82" s="59" t="s">
        <v>0</v>
      </c>
      <c r="F82" s="59" t="str">
        <f>'10B-Admin. Burden-LLC'!V68</f>
        <v/>
      </c>
      <c r="G82" s="59" t="str">
        <f>'10B-Admin. Burden-LLC'!AP68</f>
        <v>.</v>
      </c>
      <c r="H82" s="59">
        <f>'10B-Admin. Burden-LLC'!AQ68</f>
        <v>0</v>
      </c>
      <c r="I82" s="6" t="str">
        <f t="shared" si="1"/>
        <v>.</v>
      </c>
    </row>
    <row r="83" spans="1:10" ht="37.5" x14ac:dyDescent="0.25">
      <c r="A83" s="59" t="str">
        <f>'10B-Admin. Burden-LLC'!B69</f>
        <v>E</v>
      </c>
      <c r="B83" s="59" t="str">
        <f>'10B-Admin. Burden-LLC'!A69</f>
        <v>Q10b.2.2</v>
      </c>
      <c r="C83" s="59" t="str">
        <f>LEFT('10B-Admin. Burden-LLC'!E69,FIND("Q",'10B-Admin. Burden-LLC'!E69)-2)</f>
        <v xml:space="preserve">What is the typical total monetary cost (in local currency) to complete all mandatory procedures to start the limited liability company as described at the start of Section 10.b in the selected jurisdiction? </v>
      </c>
      <c r="D83" s="59" t="str">
        <f>IF(OR('10B-Admin. Burden-LLC'!B69="N",'10B-Admin. Burden-LLC'!B69="NI"), "N",'10B-Admin. Burden-LLC'!C69)</f>
        <v>Q10.2.1b</v>
      </c>
      <c r="E83" s="59" t="s">
        <v>502</v>
      </c>
      <c r="F83" s="59" t="str">
        <f>'10B-Admin. Burden-LLC'!V69</f>
        <v>445.5</v>
      </c>
      <c r="G83" s="59" t="str">
        <f>'10B-Admin. Burden-LLC'!AP69</f>
        <v>.</v>
      </c>
      <c r="H83" s="59">
        <f>'10B-Admin. Burden-LLC'!AQ69</f>
        <v>0</v>
      </c>
      <c r="I83" s="6" t="str">
        <f t="shared" si="1"/>
        <v>.</v>
      </c>
    </row>
    <row r="84" spans="1:10" ht="25" x14ac:dyDescent="0.25">
      <c r="A84" s="59" t="str">
        <f>'10B-Admin. Burden-LLC'!B70</f>
        <v>NI</v>
      </c>
      <c r="B84" s="59" t="str">
        <f>'10B-Admin. Burden-LLC'!A70</f>
        <v>Q10b.2.2a</v>
      </c>
      <c r="C84" s="59" t="str">
        <f>LEFT('10B-Admin. Burden-LLC'!E70,FIND("Q",'10B-Admin. Burden-LLC'!E70)-2)</f>
        <v xml:space="preserve">Please provide the link to the law, regulation or table of fees that sets out these costs. </v>
      </c>
      <c r="D84" s="59" t="str">
        <f>IF(OR('10B-Admin. Burden-LLC'!B70="N",'10B-Admin. Burden-LLC'!B70="NI"), "N",'10B-Admin. Burden-LLC'!C70)</f>
        <v>N</v>
      </c>
      <c r="E84" s="59" t="s">
        <v>0</v>
      </c>
      <c r="F84" s="59" t="str">
        <f>'10B-Admin. Burden-LLC'!V70</f>
        <v/>
      </c>
      <c r="G84" s="59" t="str">
        <f>'10B-Admin. Burden-LLC'!AP70</f>
        <v>.</v>
      </c>
      <c r="H84" s="59">
        <f>'10B-Admin. Burden-LLC'!AQ70</f>
        <v>0</v>
      </c>
      <c r="I84" s="6" t="str">
        <f t="shared" si="1"/>
        <v>.</v>
      </c>
    </row>
    <row r="85" spans="1:10" ht="37.5" x14ac:dyDescent="0.25">
      <c r="A85" s="59" t="str">
        <f>'10B-Admin. Burden-LLC'!B71</f>
        <v>E</v>
      </c>
      <c r="B85" s="59" t="str">
        <f>'10B-Admin. Burden-LLC'!A71</f>
        <v>Q10b.2.3</v>
      </c>
      <c r="C85" s="59" t="str">
        <f>LEFT('10B-Admin. Burden-LLC'!E71,FIND("Q",'10B-Admin. Burden-LLC'!E71)-2)</f>
        <v xml:space="preserve">What is the mandatory minimum paid-up capital (in local currency) needed to start a limited liability company as described at the start of Section 10.b in the selected jurisdiction? </v>
      </c>
      <c r="D85" s="59" t="str">
        <f>IF(OR('10B-Admin. Burden-LLC'!B71="N",'10B-Admin. Burden-LLC'!B71="NI"), "N",'10B-Admin. Burden-LLC'!C71)</f>
        <v>Q10.2.1d</v>
      </c>
      <c r="E85" s="59" t="s">
        <v>503</v>
      </c>
      <c r="F85" s="59" t="str">
        <f>'10B-Admin. Burden-LLC'!V71</f>
        <v>0</v>
      </c>
      <c r="G85" s="59" t="str">
        <f>'10B-Admin. Burden-LLC'!AP71</f>
        <v>.</v>
      </c>
      <c r="H85" s="59">
        <f>'10B-Admin. Burden-LLC'!AQ71</f>
        <v>0</v>
      </c>
      <c r="I85" s="6" t="str">
        <f t="shared" si="1"/>
        <v>.</v>
      </c>
    </row>
    <row r="86" spans="1:10" ht="25" x14ac:dyDescent="0.25">
      <c r="A86" s="59" t="str">
        <f>'10B-Admin. Burden-LLC'!B72</f>
        <v>I</v>
      </c>
      <c r="B86" s="59" t="str">
        <f>'10B-Admin. Burden-LLC'!A72</f>
        <v>Q10b.2.3a</v>
      </c>
      <c r="C86" s="59" t="str">
        <f>LEFT('10B-Admin. Burden-LLC'!E72,FIND("Q",'10B-Admin. Burden-LLC'!E72)-2)</f>
        <v xml:space="preserve">Please provide a link to laws and regulation that determine minimum paid-up capital requirements. </v>
      </c>
      <c r="D86" s="59" t="str">
        <f>IF(OR('10B-Admin. Burden-LLC'!B72="N",'10B-Admin. Burden-LLC'!B72="NI"), "N",'10B-Admin. Burden-LLC'!C72)</f>
        <v>Q10.2.1e</v>
      </c>
      <c r="E86" s="59" t="s">
        <v>504</v>
      </c>
      <c r="F86" s="59" t="str">
        <f>'10B-Admin. Burden-LLC'!V72</f>
        <v>.</v>
      </c>
      <c r="G86" s="59" t="str">
        <f>'10B-Admin. Burden-LLC'!AP72</f>
        <v>.</v>
      </c>
      <c r="H86" s="59">
        <f>'10B-Admin. Burden-LLC'!AQ72</f>
        <v>0</v>
      </c>
      <c r="I86" s="6" t="str">
        <f t="shared" si="1"/>
        <v>.</v>
      </c>
    </row>
    <row r="87" spans="1:10" s="62" customFormat="1" ht="37.5" x14ac:dyDescent="0.25">
      <c r="A87" s="61" t="str">
        <f>'10B-Admin. Burden-LLC'!B73</f>
        <v>EC</v>
      </c>
      <c r="B87" s="61" t="str">
        <f>'10B-Admin. Burden-LLC'!A73</f>
        <v>Q10b.2.4</v>
      </c>
      <c r="C87" s="61" t="str">
        <f>LEFT('10B-Admin. Burden-LLC'!E73,FIND("Q",'10B-Admin. Burden-LLC'!E73)-2)</f>
        <v xml:space="preserve">Is there a single webpage or web-portal where one could get information on all procedures that are required to start a limited liability company (except for industry-specific notifications and licenses, including environmental ones)? </v>
      </c>
      <c r="D87" s="61" t="str">
        <f>IF(OR('10B-Admin. Burden-LLC'!B73="N",'10B-Admin. Burden-LLC'!B73="NI"), "N",'10B-Admin. Burden-LLC'!C73)</f>
        <v>Q10.3.2c</v>
      </c>
      <c r="E87" s="61" t="s">
        <v>483</v>
      </c>
      <c r="F87" s="61" t="str">
        <f>'10B-Admin. Burden-LLC'!V73</f>
        <v>yes, for most procedures</v>
      </c>
      <c r="G87" s="61" t="str">
        <f>'10B-Admin. Burden-LLC'!AP73</f>
        <v>.</v>
      </c>
      <c r="H87" s="61">
        <f>'10B-Admin. Burden-LLC'!AQ73</f>
        <v>0</v>
      </c>
      <c r="I87" s="6" t="str">
        <f t="shared" si="1"/>
        <v>.</v>
      </c>
    </row>
    <row r="88" spans="1:10" x14ac:dyDescent="0.25">
      <c r="A88" s="59" t="str">
        <f>'10B-Admin. Burden-LLC'!B74</f>
        <v>NI</v>
      </c>
      <c r="B88" s="59" t="str">
        <f>'10B-Admin. Burden-LLC'!A74</f>
        <v>Q10b.2.4a</v>
      </c>
      <c r="C88" s="59" t="str">
        <f>LEFT('10B-Admin. Burden-LLC'!E74,FIND("Q",'10B-Admin. Burden-LLC'!E74)-2)</f>
        <v xml:space="preserve">Please provide the link to this webpage/web portal. </v>
      </c>
      <c r="D88" s="59" t="str">
        <f>IF(OR('10B-Admin. Burden-LLC'!B74="N",'10B-Admin. Burden-LLC'!B74="NI"), "N",'10B-Admin. Burden-LLC'!C74)</f>
        <v>N</v>
      </c>
      <c r="E88" s="59" t="s">
        <v>0</v>
      </c>
      <c r="F88" s="59" t="str">
        <f>'10B-Admin. Burden-LLC'!V74</f>
        <v/>
      </c>
      <c r="G88" s="59" t="str">
        <f>'10B-Admin. Burden-LLC'!AP74</f>
        <v>.</v>
      </c>
      <c r="H88" s="59">
        <f>'10B-Admin. Burden-LLC'!AQ74</f>
        <v>0</v>
      </c>
      <c r="I88" s="6" t="str">
        <f t="shared" si="1"/>
        <v>.</v>
      </c>
    </row>
    <row r="89" spans="1:10" ht="37.5" x14ac:dyDescent="0.25">
      <c r="A89" s="59" t="str">
        <f>'10B-Admin. Burden-LLC'!B75</f>
        <v>N</v>
      </c>
      <c r="B89" s="59" t="str">
        <f>'10B-Admin. Burden-LLC'!A75</f>
        <v>Q10b.2.5</v>
      </c>
      <c r="C89" s="59" t="str">
        <f>LEFT('10B-Admin. Burden-LLC'!E75,FIND("Q",'10B-Admin. Burden-LLC'!E75)-2)</f>
        <v xml:space="preserve">Do the laws or regulations concerning the process to start a limited liability company indicate the maximum time within which the procedure(s) required to start a company must be completed by the relevant public bodies? </v>
      </c>
      <c r="D89" s="59" t="str">
        <f>IF(OR('10B-Admin. Burden-LLC'!B75="N",'10B-Admin. Burden-LLC'!B75="NI"), "N",'10B-Admin. Burden-LLC'!C75)</f>
        <v>N</v>
      </c>
      <c r="E89" s="59" t="s">
        <v>0</v>
      </c>
      <c r="F89" s="59" t="str">
        <f>'10B-Admin. Burden-LLC'!V75</f>
        <v/>
      </c>
      <c r="G89" s="59" t="str">
        <f>'10B-Admin. Burden-LLC'!AP75</f>
        <v>.</v>
      </c>
      <c r="H89" s="59">
        <f>'10B-Admin. Burden-LLC'!AQ75</f>
        <v>0</v>
      </c>
      <c r="I89" s="6" t="str">
        <f t="shared" si="1"/>
        <v>.</v>
      </c>
    </row>
    <row r="90" spans="1:10" ht="25" x14ac:dyDescent="0.25">
      <c r="A90" s="59" t="str">
        <f>'10B-Admin. Burden-LLC'!B76</f>
        <v>NI</v>
      </c>
      <c r="B90" s="59" t="str">
        <f>'10B-Admin. Burden-LLC'!A76</f>
        <v>Q10b.2.5a</v>
      </c>
      <c r="C90" s="59" t="str">
        <f>LEFT('10B-Admin. Burden-LLC'!E76,FIND("Q",'10B-Admin. Burden-LLC'!E76)-2)</f>
        <v xml:space="preserve">Please provide the link to the relevant laws or regulations where such timeframes/deadlines can be found. </v>
      </c>
      <c r="D90" s="59" t="str">
        <f>IF(OR('10B-Admin. Burden-LLC'!B76="N",'10B-Admin. Burden-LLC'!B76="NI"), "N",'10B-Admin. Burden-LLC'!C76)</f>
        <v>N</v>
      </c>
      <c r="E90" s="59" t="s">
        <v>0</v>
      </c>
      <c r="F90" s="59" t="str">
        <f>'10B-Admin. Burden-LLC'!V76</f>
        <v/>
      </c>
      <c r="G90" s="59" t="str">
        <f>'10B-Admin. Burden-LLC'!AP76</f>
        <v>.</v>
      </c>
      <c r="H90" s="59">
        <f>'10B-Admin. Burden-LLC'!AQ76</f>
        <v>0</v>
      </c>
      <c r="I90" s="6" t="str">
        <f t="shared" si="1"/>
        <v>.</v>
      </c>
    </row>
    <row r="91" spans="1:10" ht="25" x14ac:dyDescent="0.25">
      <c r="A91" s="59" t="str">
        <f>'10B-Admin. Burden-LLC'!B77</f>
        <v>N</v>
      </c>
      <c r="B91" s="59" t="str">
        <f>'10B-Admin. Burden-LLC'!A77</f>
        <v>Q10b.2.6</v>
      </c>
      <c r="C91" s="59" t="str">
        <f>LEFT('10B-Admin. Burden-LLC'!E77,FIND("Q",'10B-Admin. Burden-LLC'!E77)-2)</f>
        <v xml:space="preserve">Does the Company Registry provide tailored assistance to support entrepreneurs with the process of starting a limited liability company? </v>
      </c>
      <c r="D91" s="59" t="str">
        <f>IF(OR('10B-Admin. Burden-LLC'!B77="N",'10B-Admin. Burden-LLC'!B77="NI"), "N",'10B-Admin. Burden-LLC'!C77)</f>
        <v>N</v>
      </c>
      <c r="E91" s="59" t="s">
        <v>0</v>
      </c>
      <c r="F91" s="59" t="str">
        <f>'10B-Admin. Burden-LLC'!V77</f>
        <v/>
      </c>
      <c r="G91" s="59" t="str">
        <f>'10B-Admin. Burden-LLC'!AP77</f>
        <v>.</v>
      </c>
      <c r="H91" s="59">
        <f>'10B-Admin. Burden-LLC'!AQ77</f>
        <v>0</v>
      </c>
      <c r="I91" s="6" t="str">
        <f t="shared" si="1"/>
        <v>.</v>
      </c>
    </row>
    <row r="92" spans="1:10" s="6" customFormat="1" ht="31" x14ac:dyDescent="0.25">
      <c r="A92" s="59" t="str">
        <f>'10C-Licences and Permits'!B7</f>
        <v>NI</v>
      </c>
      <c r="B92" s="59" t="str">
        <f>'10C-Licences and Permits'!A7</f>
        <v>Q10c.01</v>
      </c>
      <c r="C92" s="59" t="str">
        <f>LEFT('10C-Licences and Permits'!E7,FIND("Q",'10C-Licences and Permits'!E7)-2)</f>
        <v xml:space="preserve">Please provide us the name of the body/institution answering this question in the original language and provide a link to its webpage. </v>
      </c>
      <c r="D92" s="59" t="str">
        <f>IF(OR('10C-Licences and Permits'!B7="N",'10C-Licences and Permits'!B7="NI"), "N",'10C-Licences and Permits'!C7)</f>
        <v>N</v>
      </c>
      <c r="E92" s="59" t="s">
        <v>0</v>
      </c>
      <c r="F92" s="59" t="str">
        <f>'10C-Licences and Permits'!V7</f>
        <v/>
      </c>
      <c r="G92" s="59" t="str">
        <f>'10C-Licences and Permits'!AP7</f>
        <v>.</v>
      </c>
      <c r="H92" s="59">
        <f>'10C-Licences and Permits'!AQ7</f>
        <v>0</v>
      </c>
      <c r="I92" s="6" t="str">
        <f t="shared" si="1"/>
        <v>.</v>
      </c>
      <c r="J92" s="64" t="s">
        <v>241</v>
      </c>
    </row>
    <row r="93" spans="1:10" s="6" customFormat="1" x14ac:dyDescent="0.25">
      <c r="A93" s="59" t="str">
        <f>'10C-Licences and Permits'!B8</f>
        <v>NI</v>
      </c>
      <c r="B93" s="59" t="str">
        <f>'10C-Licences and Permits'!A8</f>
        <v>Q10c.02</v>
      </c>
      <c r="C93" s="59" t="str">
        <f>LEFT('10C-Licences and Permits'!E8,FIND("Q",'10C-Licences and Permits'!E8)-2)</f>
        <v xml:space="preserve">Please also indicate the e-mail address of the specific person answering this section. </v>
      </c>
      <c r="D93" s="59" t="str">
        <f>IF(OR('10C-Licences and Permits'!B8="N",'10C-Licences and Permits'!B8="NI"), "N",'10C-Licences and Permits'!C8)</f>
        <v>N</v>
      </c>
      <c r="E93" s="59" t="s">
        <v>0</v>
      </c>
      <c r="F93" s="59" t="str">
        <f>'10C-Licences and Permits'!V8</f>
        <v/>
      </c>
      <c r="G93" s="59" t="str">
        <f>'10C-Licences and Permits'!AP8</f>
        <v>.</v>
      </c>
      <c r="H93" s="59">
        <f>'10C-Licences and Permits'!AQ8</f>
        <v>0</v>
      </c>
      <c r="I93" s="6" t="str">
        <f t="shared" si="1"/>
        <v>.</v>
      </c>
    </row>
    <row r="94" spans="1:10" ht="37.5" x14ac:dyDescent="0.25">
      <c r="A94" s="59" t="str">
        <f>'10C-Licences and Permits'!B9</f>
        <v>N</v>
      </c>
      <c r="B94" s="59" t="str">
        <f>'10C-Licences and Permits'!A9</f>
        <v>Q10c.1.1</v>
      </c>
      <c r="C94" s="59" t="str">
        <f>LEFT('10C-Licences and Permits'!E9,FIND("Q",'10C-Licences and Permits'!E9)-2)</f>
        <v xml:space="preserve">Do one or more public bodies in the central/federal government keep an up-to-date inventory of all the permits and licences required/issued to businesses by public bodies? </v>
      </c>
      <c r="D94" s="59" t="str">
        <f>IF(OR('10C-Licences and Permits'!B9="N",'10C-Licences and Permits'!B9="NI"), "N",'10C-Licences and Permits'!C9)</f>
        <v>N</v>
      </c>
      <c r="E94" s="59" t="s">
        <v>0</v>
      </c>
      <c r="F94" s="67" t="str">
        <f>'10C-Licences and Permits'!V9</f>
        <v/>
      </c>
      <c r="G94" s="67" t="str">
        <f>'10C-Licences and Permits'!AP9</f>
        <v>.</v>
      </c>
      <c r="H94" s="67">
        <f>'10C-Licences and Permits'!AQ9</f>
        <v>0</v>
      </c>
      <c r="I94" s="6" t="str">
        <f t="shared" si="1"/>
        <v>.</v>
      </c>
    </row>
    <row r="95" spans="1:10" s="6" customFormat="1" ht="25" x14ac:dyDescent="0.25">
      <c r="A95" s="59" t="str">
        <f>'10C-Licences and Permits'!B10</f>
        <v>NI</v>
      </c>
      <c r="B95" s="59" t="str">
        <f>'10C-Licences and Permits'!A10</f>
        <v>Q10c.1.1a</v>
      </c>
      <c r="C95" s="59" t="str">
        <f>LEFT('10C-Licences and Permits'!E10,FIND("Q",'10C-Licences and Permits'!E10)-2)</f>
        <v xml:space="preserve">If you have selected an answer starting with ‘Yes’, please provide evidence that such an inventory exists and has to be updated at least every year. </v>
      </c>
      <c r="D95" s="59" t="str">
        <f>IF(OR('10C-Licences and Permits'!B10="N",'10C-Licences and Permits'!B10="NI"), "N",'10C-Licences and Permits'!C10)</f>
        <v>N</v>
      </c>
      <c r="E95" s="59" t="s">
        <v>0</v>
      </c>
      <c r="F95" s="67" t="str">
        <f>'10C-Licences and Permits'!V10</f>
        <v/>
      </c>
      <c r="G95" s="67" t="str">
        <f>'10C-Licences and Permits'!AP10</f>
        <v>.</v>
      </c>
      <c r="H95" s="67">
        <f>'10C-Licences and Permits'!AQ10</f>
        <v>0</v>
      </c>
      <c r="I95" s="6" t="str">
        <f t="shared" si="1"/>
        <v>.</v>
      </c>
    </row>
    <row r="96" spans="1:10" ht="25" x14ac:dyDescent="0.25">
      <c r="A96" s="59" t="str">
        <f>'10C-Licences and Permits'!B11</f>
        <v>N</v>
      </c>
      <c r="B96" s="59" t="str">
        <f>'10C-Licences and Permits'!A11</f>
        <v>Q10c.1.1b</v>
      </c>
      <c r="C96" s="59" t="str">
        <f>LEFT('10C-Licences and Permits'!E11,FIND("Q",'10C-Licences and Permits'!E11)-2)</f>
        <v xml:space="preserve">If one or more public bodies in the central/federal government keep such an inventory, is it available online for consultation? </v>
      </c>
      <c r="D96" s="59" t="str">
        <f>IF(OR('10C-Licences and Permits'!B11="N",'10C-Licences and Permits'!B11="NI"), "N",'10C-Licences and Permits'!C11)</f>
        <v>N</v>
      </c>
      <c r="E96" s="59" t="s">
        <v>0</v>
      </c>
      <c r="F96" s="67" t="str">
        <f>'10C-Licences and Permits'!V11</f>
        <v/>
      </c>
      <c r="G96" s="67" t="str">
        <f>'10C-Licences and Permits'!AP11</f>
        <v>.</v>
      </c>
      <c r="H96" s="67">
        <f>'10C-Licences and Permits'!AQ11</f>
        <v>0</v>
      </c>
      <c r="I96" s="6" t="str">
        <f t="shared" si="1"/>
        <v>.</v>
      </c>
    </row>
    <row r="97" spans="1:9" x14ac:dyDescent="0.25">
      <c r="A97" s="59" t="str">
        <f>'10C-Licences and Permits'!B12</f>
        <v>NI</v>
      </c>
      <c r="B97" s="59" t="str">
        <f>'10C-Licences and Permits'!A12</f>
        <v>Q10c.1.1c</v>
      </c>
      <c r="C97" s="59" t="str">
        <f>LEFT('10C-Licences and Permits'!E12,FIND("Q",'10C-Licences and Permits'!E12)-2)</f>
        <v xml:space="preserve">If you have answered Yes, please provide a link to this online inventory/inventories. </v>
      </c>
      <c r="D97" s="59" t="str">
        <f>IF(OR('10C-Licences and Permits'!B12="N",'10C-Licences and Permits'!B12="NI"), "N",'10C-Licences and Permits'!C12)</f>
        <v>N</v>
      </c>
      <c r="E97" s="59" t="s">
        <v>0</v>
      </c>
      <c r="F97" s="67" t="str">
        <f>'10C-Licences and Permits'!V12</f>
        <v/>
      </c>
      <c r="G97" s="67" t="str">
        <f>'10C-Licences and Permits'!AP12</f>
        <v>.</v>
      </c>
      <c r="H97" s="67">
        <f>'10C-Licences and Permits'!AQ12</f>
        <v>0</v>
      </c>
      <c r="I97" s="6" t="str">
        <f t="shared" si="1"/>
        <v>.</v>
      </c>
    </row>
    <row r="98" spans="1:9" ht="37.5" x14ac:dyDescent="0.25">
      <c r="A98" s="59" t="str">
        <f>'10C-Licences and Permits'!B13</f>
        <v>N</v>
      </c>
      <c r="B98" s="59" t="str">
        <f>'10C-Licences and Permits'!A13</f>
        <v>Q10c.1.1d</v>
      </c>
      <c r="C98" s="59" t="str">
        <f>LEFT('10C-Licences and Permits'!E13,FIND("Q",'10C-Licences and Permits'!E13)-2)</f>
        <v xml:space="preserve">If one or more public bodies in the central/federal government keep such an inventory, is there a requirement to regularly review it and assess whether such licences and permits are still required or should be removed? </v>
      </c>
      <c r="D98" s="59" t="str">
        <f>IF(OR('10C-Licences and Permits'!B13="N",'10C-Licences and Permits'!B13="NI"), "N",'10C-Licences and Permits'!C13)</f>
        <v>N</v>
      </c>
      <c r="E98" s="59" t="s">
        <v>0</v>
      </c>
      <c r="F98" s="67" t="str">
        <f>'10C-Licences and Permits'!V13</f>
        <v/>
      </c>
      <c r="G98" s="67" t="str">
        <f>'10C-Licences and Permits'!AP13</f>
        <v>.</v>
      </c>
      <c r="H98" s="67">
        <f>'10C-Licences and Permits'!AQ13</f>
        <v>0</v>
      </c>
      <c r="I98" s="6" t="str">
        <f t="shared" si="1"/>
        <v>.</v>
      </c>
    </row>
    <row r="99" spans="1:9" ht="25" x14ac:dyDescent="0.25">
      <c r="A99" s="59" t="str">
        <f>'10C-Licences and Permits'!B14</f>
        <v>NI</v>
      </c>
      <c r="B99" s="59" t="str">
        <f>'10C-Licences and Permits'!A14</f>
        <v>Q10c.1.1e</v>
      </c>
      <c r="C99" s="59" t="str">
        <f>LEFT('10C-Licences and Permits'!E14,FIND("Q",'10C-Licences and Permits'!E14)-2)</f>
        <v xml:space="preserve">If such a requirement exist, please provide link(s) to the law or regulation that imposes this requirement </v>
      </c>
      <c r="D99" s="59" t="str">
        <f>IF(OR('10C-Licences and Permits'!B14="N",'10C-Licences and Permits'!B14="NI"), "N",'10C-Licences and Permits'!C14)</f>
        <v>N</v>
      </c>
      <c r="E99" s="59" t="s">
        <v>0</v>
      </c>
      <c r="F99" s="67" t="str">
        <f>'10C-Licences and Permits'!V14</f>
        <v/>
      </c>
      <c r="G99" s="67" t="str">
        <f>'10C-Licences and Permits'!AP14</f>
        <v>.</v>
      </c>
      <c r="H99" s="67">
        <f>'10C-Licences and Permits'!AQ14</f>
        <v>0</v>
      </c>
      <c r="I99" s="6" t="str">
        <f t="shared" si="1"/>
        <v>.</v>
      </c>
    </row>
    <row r="100" spans="1:9" ht="25" x14ac:dyDescent="0.25">
      <c r="A100" s="59" t="str">
        <f>'10C-Licences and Permits'!B15</f>
        <v>N</v>
      </c>
      <c r="B100" s="59" t="str">
        <f>'10C-Licences and Permits'!A15</f>
        <v>Q10c.1.2</v>
      </c>
      <c r="C100" s="59" t="str">
        <f>LEFT('10C-Licences and Permits'!E15,FIND("Q",'10C-Licences and Permits'!E15)-2)</f>
        <v xml:space="preserve">Is there a requirement that any new licence or permit that is introduced by public bodies at the central/federal level of government has to be risk-proportionate? </v>
      </c>
      <c r="D100" s="59" t="str">
        <f>IF(OR('10C-Licences and Permits'!B15="N",'10C-Licences and Permits'!B15="NI"), "N",'10C-Licences and Permits'!C15)</f>
        <v>N</v>
      </c>
      <c r="E100" s="59" t="s">
        <v>0</v>
      </c>
      <c r="F100" s="67" t="str">
        <f>'10C-Licences and Permits'!V15</f>
        <v/>
      </c>
      <c r="G100" s="67" t="str">
        <f>'10C-Licences and Permits'!AP15</f>
        <v>.</v>
      </c>
      <c r="H100" s="67">
        <f>'10C-Licences and Permits'!AQ15</f>
        <v>0</v>
      </c>
      <c r="I100" s="6" t="str">
        <f t="shared" si="1"/>
        <v>.</v>
      </c>
    </row>
    <row r="101" spans="1:9" ht="25" x14ac:dyDescent="0.25">
      <c r="A101" s="59" t="str">
        <f>'10C-Licences and Permits'!B16</f>
        <v>NI</v>
      </c>
      <c r="B101" s="59" t="str">
        <f>'10C-Licences and Permits'!A16</f>
        <v>Q10c.1.2a</v>
      </c>
      <c r="C101" s="59" t="str">
        <f>LEFT('10C-Licences and Permits'!E16,FIND("Q",'10C-Licences and Permits'!E16)-2)</f>
        <v xml:space="preserve">If such a requirement exist, please provide link(s) to the law or regulation that imposes this requirement </v>
      </c>
      <c r="D101" s="59" t="str">
        <f>IF(OR('10C-Licences and Permits'!B16="N",'10C-Licences and Permits'!B16="NI"), "N",'10C-Licences and Permits'!C16)</f>
        <v>N</v>
      </c>
      <c r="E101" s="59" t="s">
        <v>0</v>
      </c>
      <c r="F101" s="67" t="str">
        <f>'10C-Licences and Permits'!V16</f>
        <v/>
      </c>
      <c r="G101" s="67" t="str">
        <f>'10C-Licences and Permits'!AP16</f>
        <v>.</v>
      </c>
      <c r="H101" s="67">
        <f>'10C-Licences and Permits'!AQ16</f>
        <v>0</v>
      </c>
      <c r="I101" s="6" t="str">
        <f t="shared" si="1"/>
        <v>.</v>
      </c>
    </row>
    <row r="102" spans="1:9" ht="25" x14ac:dyDescent="0.25">
      <c r="A102" s="59" t="str">
        <f>'10C-Licences and Permits'!B17</f>
        <v>N</v>
      </c>
      <c r="B102" s="59" t="str">
        <f>'10C-Licences and Permits'!A17</f>
        <v>Q10c.1.2b</v>
      </c>
      <c r="C102" s="59" t="str">
        <f>LEFT('10C-Licences and Permits'!E17,FIND("Q",'10C-Licences and Permits'!E17)-2)</f>
        <v xml:space="preserve">Is there a requirement that any new licence or permit that is introduced by public bodies at any other level of government has to be risk-proportionate? </v>
      </c>
      <c r="D102" s="59" t="str">
        <f>IF(OR('10C-Licences and Permits'!B17="N",'10C-Licences and Permits'!B17="NI"), "N",'10C-Licences and Permits'!C17)</f>
        <v>N</v>
      </c>
      <c r="E102" s="59" t="s">
        <v>0</v>
      </c>
      <c r="F102" s="67" t="str">
        <f>'10C-Licences and Permits'!V17</f>
        <v/>
      </c>
      <c r="G102" s="67" t="str">
        <f>'10C-Licences and Permits'!AP17</f>
        <v>.</v>
      </c>
      <c r="H102" s="67">
        <f>'10C-Licences and Permits'!AQ17</f>
        <v>0</v>
      </c>
      <c r="I102" s="6" t="str">
        <f t="shared" si="1"/>
        <v>.</v>
      </c>
    </row>
    <row r="103" spans="1:9" ht="25" x14ac:dyDescent="0.25">
      <c r="A103" s="59" t="str">
        <f>'10C-Licences and Permits'!B18</f>
        <v>NI</v>
      </c>
      <c r="B103" s="59" t="str">
        <f>'10C-Licences and Permits'!A18</f>
        <v>Q10c.1.2c</v>
      </c>
      <c r="C103" s="59" t="str">
        <f>LEFT('10C-Licences and Permits'!E18,FIND("Q",'10C-Licences and Permits'!E18)-2)</f>
        <v xml:space="preserve">If such a requirement exist, please provide link(s) to the law or regulation that imposes this requirement </v>
      </c>
      <c r="D103" s="59" t="str">
        <f>IF(OR('10C-Licences and Permits'!B18="N",'10C-Licences and Permits'!B18="NI"), "N",'10C-Licences and Permits'!C18)</f>
        <v>N</v>
      </c>
      <c r="E103" s="59" t="s">
        <v>0</v>
      </c>
      <c r="F103" s="67" t="str">
        <f>'10C-Licences and Permits'!V18</f>
        <v/>
      </c>
      <c r="G103" s="67" t="str">
        <f>'10C-Licences and Permits'!AP18</f>
        <v>.</v>
      </c>
      <c r="H103" s="67">
        <f>'10C-Licences and Permits'!AQ18</f>
        <v>0</v>
      </c>
      <c r="I103" s="6" t="str">
        <f t="shared" si="1"/>
        <v>.</v>
      </c>
    </row>
    <row r="104" spans="1:9" ht="25" x14ac:dyDescent="0.25">
      <c r="A104" s="59" t="str">
        <f>'10C-Licences and Permits'!B19</f>
        <v>N</v>
      </c>
      <c r="B104" s="59" t="str">
        <f>'10C-Licences and Permits'!A19</f>
        <v>Q10c.1.3</v>
      </c>
      <c r="C104" s="59" t="str">
        <f>LEFT('10C-Licences and Permits'!E19,FIND("Q",'10C-Licences and Permits'!E19)-2)</f>
        <v xml:space="preserve">Do licences and permits issued/required by public bodies at central/federal level of government have to be periodically renewed? </v>
      </c>
      <c r="D104" s="59" t="str">
        <f>IF(OR('10C-Licences and Permits'!B19="N",'10C-Licences and Permits'!B19="NI"), "N",'10C-Licences and Permits'!C19)</f>
        <v>N</v>
      </c>
      <c r="E104" s="59" t="s">
        <v>0</v>
      </c>
      <c r="F104" s="67" t="str">
        <f>'10C-Licences and Permits'!V19</f>
        <v/>
      </c>
      <c r="G104" s="67" t="str">
        <f>'10C-Licences and Permits'!AP19</f>
        <v>.</v>
      </c>
      <c r="H104" s="67">
        <f>'10C-Licences and Permits'!AQ19</f>
        <v>0</v>
      </c>
      <c r="I104" s="6" t="str">
        <f t="shared" si="1"/>
        <v>.</v>
      </c>
    </row>
    <row r="105" spans="1:9" ht="25" x14ac:dyDescent="0.25">
      <c r="A105" s="59" t="str">
        <f>'10C-Licences and Permits'!B20</f>
        <v>NI</v>
      </c>
      <c r="B105" s="59" t="str">
        <f>'10C-Licences and Permits'!A20</f>
        <v>Q10c.1.3a</v>
      </c>
      <c r="C105" s="59" t="str">
        <f>LEFT('10C-Licences and Permits'!E20,FIND("Q",'10C-Licences and Permits'!E20)-2)</f>
        <v xml:space="preserve">If you have selected an answer starting with “yes”, please provide a link to the law or regulation that imposes such a requirement. </v>
      </c>
      <c r="D105" s="59" t="str">
        <f>IF(OR('10C-Licences and Permits'!B20="N",'10C-Licences and Permits'!B20="NI"), "N",'10C-Licences and Permits'!C20)</f>
        <v>N</v>
      </c>
      <c r="E105" s="59" t="s">
        <v>0</v>
      </c>
      <c r="F105" s="67" t="str">
        <f>'10C-Licences and Permits'!V20</f>
        <v/>
      </c>
      <c r="G105" s="67" t="str">
        <f>'10C-Licences and Permits'!AP20</f>
        <v>.</v>
      </c>
      <c r="H105" s="67">
        <f>'10C-Licences and Permits'!AQ20</f>
        <v>0</v>
      </c>
      <c r="I105" s="6" t="str">
        <f t="shared" si="1"/>
        <v>.</v>
      </c>
    </row>
    <row r="106" spans="1:9" ht="25" x14ac:dyDescent="0.25">
      <c r="A106" s="59" t="str">
        <f>'10C-Licences and Permits'!B21</f>
        <v>N</v>
      </c>
      <c r="B106" s="59" t="str">
        <f>'10C-Licences and Permits'!A21</f>
        <v>Q10c.1.3b</v>
      </c>
      <c r="C106" s="59" t="str">
        <f>LEFT('10C-Licences and Permits'!E21,FIND("Q",'10C-Licences and Permits'!E21)-2)</f>
        <v xml:space="preserve">Do licences and permits issued/required by public bodies at any other level of government have to be periodically renewed? </v>
      </c>
      <c r="D106" s="59" t="str">
        <f>IF(OR('10C-Licences and Permits'!B21="N",'10C-Licences and Permits'!B21="NI"), "N",'10C-Licences and Permits'!C21)</f>
        <v>N</v>
      </c>
      <c r="E106" s="59" t="s">
        <v>0</v>
      </c>
      <c r="F106" s="67" t="str">
        <f>'10C-Licences and Permits'!V21</f>
        <v/>
      </c>
      <c r="G106" s="67" t="str">
        <f>'10C-Licences and Permits'!AP21</f>
        <v>.</v>
      </c>
      <c r="H106" s="67">
        <f>'10C-Licences and Permits'!AQ21</f>
        <v>0</v>
      </c>
      <c r="I106" s="6" t="str">
        <f t="shared" si="1"/>
        <v>.</v>
      </c>
    </row>
    <row r="107" spans="1:9" s="6" customFormat="1" ht="25" x14ac:dyDescent="0.25">
      <c r="A107" s="59" t="str">
        <f>'10C-Licences and Permits'!B22</f>
        <v>NI</v>
      </c>
      <c r="B107" s="59" t="str">
        <f>'10C-Licences and Permits'!A22</f>
        <v>Q10c.1.3c</v>
      </c>
      <c r="C107" s="59" t="str">
        <f>LEFT('10C-Licences and Permits'!E22,FIND("Q",'10C-Licences and Permits'!E22)-2)</f>
        <v xml:space="preserve">If you have selected an answer starting with “yes”, please provide a link to the law or regulation that imposes such a requirement. </v>
      </c>
      <c r="D107" s="59" t="str">
        <f>IF(OR('10C-Licences and Permits'!B22="N",'10C-Licences and Permits'!B22="NI"), "N",'10C-Licences and Permits'!C22)</f>
        <v>N</v>
      </c>
      <c r="E107" s="59" t="s">
        <v>0</v>
      </c>
      <c r="F107" s="67" t="str">
        <f>'10C-Licences and Permits'!V22</f>
        <v/>
      </c>
      <c r="G107" s="67" t="str">
        <f>'10C-Licences and Permits'!AP22</f>
        <v>.</v>
      </c>
      <c r="H107" s="67">
        <f>'10C-Licences and Permits'!AQ22</f>
        <v>0</v>
      </c>
      <c r="I107" s="6" t="str">
        <f t="shared" si="1"/>
        <v>.</v>
      </c>
    </row>
    <row r="108" spans="1:9" ht="25" x14ac:dyDescent="0.25">
      <c r="A108" s="59" t="str">
        <f>'10C-Licences and Permits'!B23</f>
        <v>EC</v>
      </c>
      <c r="B108" s="59" t="str">
        <f>'10C-Licences and Permits'!A23</f>
        <v>Q10c.1.4</v>
      </c>
      <c r="C108" s="59" t="str">
        <f>LEFT('10C-Licences and Permits'!E23,FIND("Q",'10C-Licences and Permits'!E23)-2)</f>
        <v xml:space="preserve">Are public bodies at central/federal level of government required to apply the ‘silence is consent’ principle for issuing permits and licences required by businesses? </v>
      </c>
      <c r="D108" s="59" t="str">
        <f>IF(OR('10C-Licences and Permits'!B23="N",'10C-Licences and Permits'!B23="NI"), "N",'10C-Licences and Permits'!C23)</f>
        <v>Q10.3.1</v>
      </c>
      <c r="E108" s="59" t="s">
        <v>505</v>
      </c>
      <c r="F108" s="67" t="str">
        <f>'10C-Licences and Permits'!V23</f>
        <v>no</v>
      </c>
      <c r="G108" s="67" t="str">
        <f>'10C-Licences and Permits'!AP23</f>
        <v>.</v>
      </c>
      <c r="H108" s="67">
        <f>'10C-Licences and Permits'!AQ23</f>
        <v>0</v>
      </c>
      <c r="I108" s="6" t="str">
        <f t="shared" si="1"/>
        <v>.</v>
      </c>
    </row>
    <row r="109" spans="1:9" ht="25" x14ac:dyDescent="0.25">
      <c r="A109" s="59" t="str">
        <f>'10C-Licences and Permits'!B24</f>
        <v>I</v>
      </c>
      <c r="B109" s="59" t="str">
        <f>'10C-Licences and Permits'!A24</f>
        <v>Q10c.1.4a</v>
      </c>
      <c r="C109" s="59" t="str">
        <f>LEFT('10C-Licences and Permits'!E24,FIND("Q",'10C-Licences and Permits'!E24)-2)</f>
        <v xml:space="preserve">If you have selected an answer starting with “yes”, please provide a link to the law or regulation that imposes such a requirement. </v>
      </c>
      <c r="D109" s="59" t="str">
        <f>IF(OR('10C-Licences and Permits'!B24="N",'10C-Licences and Permits'!B24="NI"), "N",'10C-Licences and Permits'!C24)</f>
        <v>Q10.3.1a</v>
      </c>
      <c r="E109" s="59" t="s">
        <v>506</v>
      </c>
      <c r="F109" s="67" t="str">
        <f>'10C-Licences and Permits'!V24</f>
        <v>.</v>
      </c>
      <c r="G109" s="67" t="str">
        <f>'10C-Licences and Permits'!AP24</f>
        <v>.</v>
      </c>
      <c r="H109" s="67">
        <f>'10C-Licences and Permits'!AQ24</f>
        <v>0</v>
      </c>
      <c r="I109" s="6" t="str">
        <f t="shared" si="1"/>
        <v>.</v>
      </c>
    </row>
    <row r="110" spans="1:9" s="6" customFormat="1" ht="25" x14ac:dyDescent="0.25">
      <c r="A110" s="59" t="str">
        <f>'10C-Licences and Permits'!B25</f>
        <v>N</v>
      </c>
      <c r="B110" s="59" t="str">
        <f>'10C-Licences and Permits'!A25</f>
        <v>Q10c.1.4b</v>
      </c>
      <c r="C110" s="59" t="str">
        <f>LEFT('10C-Licences and Permits'!E25,FIND("Q",'10C-Licences and Permits'!E25)-2)</f>
        <v xml:space="preserve">Are public bodies at any other level of government required to apply the ‘silence is consent’ principle for issuing permits and licences required by businesses? </v>
      </c>
      <c r="D110" s="59" t="str">
        <f>IF(OR('10C-Licences and Permits'!B25="N",'10C-Licences and Permits'!B25="NI"), "N",'10C-Licences and Permits'!C25)</f>
        <v>N</v>
      </c>
      <c r="E110" s="59" t="s">
        <v>0</v>
      </c>
      <c r="F110" s="67" t="str">
        <f>'10C-Licences and Permits'!V25</f>
        <v/>
      </c>
      <c r="G110" s="67" t="str">
        <f>'10C-Licences and Permits'!AP25</f>
        <v>.</v>
      </c>
      <c r="H110" s="67">
        <f>'10C-Licences and Permits'!AQ25</f>
        <v>0</v>
      </c>
      <c r="I110" s="6" t="str">
        <f t="shared" si="1"/>
        <v>.</v>
      </c>
    </row>
    <row r="111" spans="1:9" s="6" customFormat="1" ht="25" x14ac:dyDescent="0.25">
      <c r="A111" s="59" t="str">
        <f>'10C-Licences and Permits'!B26</f>
        <v>NI</v>
      </c>
      <c r="B111" s="59" t="str">
        <f>'10C-Licences and Permits'!A26</f>
        <v>Q10c.1.4c</v>
      </c>
      <c r="C111" s="59" t="str">
        <f>LEFT('10C-Licences and Permits'!E26,FIND("Q",'10C-Licences and Permits'!E26)-2)</f>
        <v xml:space="preserve">If you have selected an answer starting with “yes”, please provide a link to the law or regulation that imposes such a requirement. </v>
      </c>
      <c r="D111" s="59" t="str">
        <f>IF(OR('10C-Licences and Permits'!B26="N",'10C-Licences and Permits'!B26="NI"), "N",'10C-Licences and Permits'!C26)</f>
        <v>N</v>
      </c>
      <c r="E111" s="59" t="s">
        <v>0</v>
      </c>
      <c r="F111" s="67" t="str">
        <f>'10C-Licences and Permits'!V26</f>
        <v/>
      </c>
      <c r="G111" s="67" t="str">
        <f>'10C-Licences and Permits'!AP26</f>
        <v>.</v>
      </c>
      <c r="H111" s="67">
        <f>'10C-Licences and Permits'!AQ26</f>
        <v>0</v>
      </c>
      <c r="I111" s="6" t="str">
        <f t="shared" si="1"/>
        <v>.</v>
      </c>
    </row>
    <row r="112" spans="1:9" ht="25" x14ac:dyDescent="0.25">
      <c r="A112" s="59" t="str">
        <f>'10C-Licences and Permits'!B27</f>
        <v>N</v>
      </c>
      <c r="B112" s="59" t="str">
        <f>'10C-Licences and Permits'!A27</f>
        <v>Q10c.1.5</v>
      </c>
      <c r="C112" s="59" t="str">
        <f>LEFT('10C-Licences and Permits'!E27,FIND("Q",'10C-Licences and Permits'!E27)-2)</f>
        <v xml:space="preserve">Is there a requirement for public bodies at the central/federal level to adhere to the Once-Only Principle? </v>
      </c>
      <c r="D112" s="59" t="str">
        <f>IF(OR('10C-Licences and Permits'!B27="N",'10C-Licences and Permits'!B27="NI"), "N",'10C-Licences and Permits'!C27)</f>
        <v>N</v>
      </c>
      <c r="E112" s="59" t="s">
        <v>0</v>
      </c>
      <c r="F112" s="67" t="str">
        <f>'10C-Licences and Permits'!V27</f>
        <v/>
      </c>
      <c r="G112" s="67" t="str">
        <f>'10C-Licences and Permits'!AP27</f>
        <v>.</v>
      </c>
      <c r="H112" s="67">
        <f>'10C-Licences and Permits'!AQ27</f>
        <v>0</v>
      </c>
      <c r="I112" s="6" t="str">
        <f t="shared" si="1"/>
        <v>.</v>
      </c>
    </row>
    <row r="113" spans="1:9" ht="25" x14ac:dyDescent="0.25">
      <c r="A113" s="59" t="str">
        <f>'10C-Licences and Permits'!B28</f>
        <v>NI</v>
      </c>
      <c r="B113" s="59" t="str">
        <f>'10C-Licences and Permits'!A28</f>
        <v>Q10c.1.5a</v>
      </c>
      <c r="C113" s="59" t="str">
        <f>LEFT('10C-Licences and Permits'!E28,FIND("Q",'10C-Licences and Permits'!E28)-2)</f>
        <v xml:space="preserve">If such a requirement exist, please provide link(s) to the law or regulation that imposes this requirement </v>
      </c>
      <c r="D113" s="59" t="str">
        <f>IF(OR('10C-Licences and Permits'!B28="N",'10C-Licences and Permits'!B28="NI"), "N",'10C-Licences and Permits'!C28)</f>
        <v>N</v>
      </c>
      <c r="E113" s="59" t="s">
        <v>0</v>
      </c>
      <c r="F113" s="67" t="str">
        <f>'10C-Licences and Permits'!V28</f>
        <v/>
      </c>
      <c r="G113" s="67" t="str">
        <f>'10C-Licences and Permits'!AP28</f>
        <v>.</v>
      </c>
      <c r="H113" s="67">
        <f>'10C-Licences and Permits'!AQ28</f>
        <v>0</v>
      </c>
      <c r="I113" s="6" t="str">
        <f t="shared" si="1"/>
        <v>.</v>
      </c>
    </row>
  </sheetData>
  <sheetProtection algorithmName="SHA-512" hashValue="yRtCkkDACMT3/SpV3cNeSu3xcUfzC+F47Mp4weR+xnjf4ZAgtoWnCjsgBrlsBoewU771iF4SNAKorMLrOTunfw==" saltValue="u+OV0cxiWcxKFtTHVQ1bww==" spinCount="100000" sheet="1" objects="1" scenarios="1"/>
  <autoFilter ref="A1:G103" xr:uid="{00000000-0009-0000-0000-000006000000}"/>
  <pageMargins left="0.7" right="0.7" top="0.75" bottom="0.75" header="0.3" footer="0.3"/>
  <pageSetup paperSize="9" orientation="portrait" r:id="rId1"/>
  <headerFooter>
    <oddFooter>&amp;C_x000D_&amp;1#&amp;"Calibri"&amp;10&amp;K0000FF Restricted Use - À usage restreint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4"/>
  <dimension ref="A1:L60"/>
  <sheetViews>
    <sheetView zoomScale="85" zoomScaleNormal="85" workbookViewId="0">
      <selection activeCell="H16" sqref="H16"/>
    </sheetView>
  </sheetViews>
  <sheetFormatPr defaultColWidth="9.1796875" defaultRowHeight="11.5" x14ac:dyDescent="0.25"/>
  <cols>
    <col min="1" max="1" width="12" style="45" bestFit="1" customWidth="1"/>
    <col min="2" max="2" width="14.54296875" style="45" bestFit="1" customWidth="1"/>
    <col min="3" max="3" width="11.26953125" style="45" bestFit="1" customWidth="1"/>
    <col min="4" max="4" width="13.1796875" style="45" bestFit="1" customWidth="1"/>
    <col min="5" max="5" width="15.54296875" style="45" bestFit="1" customWidth="1"/>
    <col min="6" max="6" width="11.7265625" style="45" bestFit="1" customWidth="1"/>
    <col min="7" max="7" width="13.1796875" style="45" bestFit="1" customWidth="1"/>
    <col min="8" max="8" width="13.1796875" style="45" customWidth="1"/>
    <col min="9" max="11" width="12.7265625" style="45" bestFit="1" customWidth="1"/>
    <col min="12" max="12" width="11.26953125" style="45" bestFit="1" customWidth="1"/>
    <col min="13" max="16384" width="9.1796875" style="1"/>
  </cols>
  <sheetData>
    <row r="1" spans="1:12" x14ac:dyDescent="0.25">
      <c r="D1" s="65" t="s">
        <v>22</v>
      </c>
    </row>
    <row r="2" spans="1:12" ht="34.5" x14ac:dyDescent="0.25">
      <c r="A2" s="45" t="s">
        <v>11</v>
      </c>
      <c r="B2" s="45" t="s">
        <v>291</v>
      </c>
      <c r="D2" s="45" t="s">
        <v>1</v>
      </c>
    </row>
    <row r="3" spans="1:12" ht="34.5" x14ac:dyDescent="0.25">
      <c r="A3" s="45" t="s">
        <v>1</v>
      </c>
      <c r="B3" s="45" t="s">
        <v>69</v>
      </c>
      <c r="D3" s="45" t="s">
        <v>292</v>
      </c>
    </row>
    <row r="4" spans="1:12" ht="46" x14ac:dyDescent="0.25">
      <c r="B4" s="45" t="s">
        <v>70</v>
      </c>
      <c r="D4" s="45" t="s">
        <v>71</v>
      </c>
    </row>
    <row r="5" spans="1:12" x14ac:dyDescent="0.25">
      <c r="D5" s="45" t="s">
        <v>11</v>
      </c>
    </row>
    <row r="12" spans="1:12" s="69" customFormat="1" ht="34.5" x14ac:dyDescent="0.25">
      <c r="A12" s="68" t="s">
        <v>11</v>
      </c>
      <c r="B12" s="70" t="s">
        <v>291</v>
      </c>
      <c r="C12" s="71" t="s">
        <v>260</v>
      </c>
      <c r="D12" s="68" t="s">
        <v>197</v>
      </c>
      <c r="E12" s="68" t="s">
        <v>197</v>
      </c>
      <c r="F12" s="68" t="s">
        <v>202</v>
      </c>
      <c r="G12" s="68" t="s">
        <v>243</v>
      </c>
      <c r="H12" s="68" t="s">
        <v>289</v>
      </c>
      <c r="I12" s="68" t="s">
        <v>289</v>
      </c>
      <c r="J12" s="68" t="s">
        <v>249</v>
      </c>
      <c r="K12" s="68" t="s">
        <v>249</v>
      </c>
      <c r="L12" s="68" t="s">
        <v>253</v>
      </c>
    </row>
    <row r="13" spans="1:12" s="69" customFormat="1" ht="23" x14ac:dyDescent="0.25">
      <c r="A13" s="68" t="s">
        <v>1</v>
      </c>
      <c r="B13" s="70" t="s">
        <v>69</v>
      </c>
      <c r="C13" s="71" t="s">
        <v>293</v>
      </c>
      <c r="D13" s="68" t="s">
        <v>198</v>
      </c>
      <c r="E13" s="68" t="s">
        <v>198</v>
      </c>
      <c r="F13" s="68" t="s">
        <v>203</v>
      </c>
      <c r="G13" s="68" t="s">
        <v>244</v>
      </c>
      <c r="H13" s="68" t="s">
        <v>255</v>
      </c>
      <c r="I13" s="68" t="s">
        <v>255</v>
      </c>
      <c r="J13" s="68" t="s">
        <v>289</v>
      </c>
      <c r="K13" s="68" t="s">
        <v>289</v>
      </c>
      <c r="L13" s="68" t="s">
        <v>252</v>
      </c>
    </row>
    <row r="14" spans="1:12" s="69" customFormat="1" ht="46" x14ac:dyDescent="0.25">
      <c r="A14" s="68" t="s">
        <v>75</v>
      </c>
      <c r="B14" s="70" t="s">
        <v>70</v>
      </c>
      <c r="C14" s="71" t="s">
        <v>259</v>
      </c>
      <c r="D14" s="68" t="s">
        <v>1</v>
      </c>
      <c r="E14" s="68" t="s">
        <v>444</v>
      </c>
      <c r="F14" s="68" t="s">
        <v>1</v>
      </c>
      <c r="G14" s="68" t="s">
        <v>1</v>
      </c>
      <c r="H14" s="68" t="s">
        <v>1</v>
      </c>
      <c r="I14" s="68" t="s">
        <v>1</v>
      </c>
      <c r="J14" s="68" t="s">
        <v>248</v>
      </c>
      <c r="K14" s="68" t="s">
        <v>248</v>
      </c>
      <c r="L14" s="68" t="s">
        <v>1</v>
      </c>
    </row>
    <row r="15" spans="1:12" s="69" customFormat="1" ht="34.5" x14ac:dyDescent="0.25">
      <c r="A15" s="68"/>
      <c r="B15" s="70" t="s">
        <v>193</v>
      </c>
      <c r="C15" s="71" t="s">
        <v>1</v>
      </c>
      <c r="D15" s="68"/>
      <c r="E15" s="68" t="s">
        <v>200</v>
      </c>
      <c r="F15" s="68"/>
      <c r="G15" s="68" t="s">
        <v>242</v>
      </c>
      <c r="H15" s="68" t="s">
        <v>242</v>
      </c>
      <c r="I15" s="68" t="s">
        <v>242</v>
      </c>
      <c r="J15" s="68" t="s">
        <v>242</v>
      </c>
      <c r="K15" s="68" t="s">
        <v>242</v>
      </c>
      <c r="L15" s="68"/>
    </row>
    <row r="16" spans="1:12" s="69" customFormat="1" ht="46" x14ac:dyDescent="0.25">
      <c r="A16" s="68"/>
      <c r="B16" s="70"/>
      <c r="D16" s="68"/>
      <c r="E16" s="68" t="s">
        <v>1</v>
      </c>
      <c r="F16" s="68"/>
      <c r="G16" s="89" t="s">
        <v>295</v>
      </c>
      <c r="H16" s="89" t="s">
        <v>295</v>
      </c>
      <c r="I16" s="89" t="s">
        <v>295</v>
      </c>
      <c r="J16" s="89" t="s">
        <v>295</v>
      </c>
      <c r="K16" s="89" t="s">
        <v>295</v>
      </c>
      <c r="L16" s="68"/>
    </row>
    <row r="17" spans="1:12" ht="46" x14ac:dyDescent="0.25">
      <c r="I17" s="45" t="s">
        <v>288</v>
      </c>
      <c r="K17" s="45" t="s">
        <v>288</v>
      </c>
    </row>
    <row r="20" spans="1:12" x14ac:dyDescent="0.25">
      <c r="A20" s="45" t="s">
        <v>195</v>
      </c>
      <c r="B20" s="45" t="s">
        <v>194</v>
      </c>
      <c r="C20" s="45" t="s">
        <v>258</v>
      </c>
      <c r="D20" s="45" t="s">
        <v>199</v>
      </c>
      <c r="E20" s="45" t="s">
        <v>201</v>
      </c>
      <c r="F20" s="45" t="s">
        <v>204</v>
      </c>
      <c r="G20" s="45" t="s">
        <v>245</v>
      </c>
      <c r="H20" s="45" t="s">
        <v>246</v>
      </c>
      <c r="I20" s="45" t="s">
        <v>247</v>
      </c>
      <c r="J20" s="45" t="s">
        <v>250</v>
      </c>
      <c r="K20" s="45" t="s">
        <v>251</v>
      </c>
      <c r="L20" s="45" t="s">
        <v>254</v>
      </c>
    </row>
    <row r="59" spans="4:5" x14ac:dyDescent="0.25">
      <c r="D59" s="45">
        <v>108</v>
      </c>
      <c r="E59" s="45">
        <v>109</v>
      </c>
    </row>
    <row r="60" spans="4:5" x14ac:dyDescent="0.25">
      <c r="D60" s="45">
        <v>104</v>
      </c>
      <c r="E60" s="45">
        <v>105</v>
      </c>
    </row>
  </sheetData>
  <sheetProtection algorithmName="SHA-512" hashValue="q1sNgHGbr2AU5jKixScucq5B58SoMZHUdt8ZF1bDOt1tIBvMs2f0hR04Mt+oMtuI1u8zjEIGLv7DVTIdRJkxkw==" saltValue="cbcyyKgd1LPt1w+gvGfRKA=="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5"/>
  <dimension ref="A1:E86"/>
  <sheetViews>
    <sheetView zoomScale="85" zoomScaleNormal="85" workbookViewId="0">
      <selection activeCell="H16" sqref="H16"/>
    </sheetView>
  </sheetViews>
  <sheetFormatPr defaultRowHeight="12.5" x14ac:dyDescent="0.25"/>
  <cols>
    <col min="1" max="1" width="10.26953125" style="5" bestFit="1" customWidth="1"/>
    <col min="2" max="2" width="9" style="5" bestFit="1" customWidth="1"/>
    <col min="3" max="3" width="9.1796875" style="59"/>
    <col min="4" max="4" width="9" style="5" bestFit="1" customWidth="1"/>
    <col min="5" max="5" width="9.1796875" style="59"/>
  </cols>
  <sheetData>
    <row r="1" spans="1:5" x14ac:dyDescent="0.25">
      <c r="A1" s="5" t="s">
        <v>256</v>
      </c>
      <c r="B1" s="87">
        <f>IF(LEFT(B3,14)="not applicable",1,COUNTA(B3:B5))</f>
        <v>2</v>
      </c>
      <c r="C1" s="88"/>
      <c r="D1" s="87">
        <f>IF(LEFT(D3,14)="not applicable",1,COUNTA(D3:D5))</f>
        <v>2</v>
      </c>
      <c r="E1" s="88"/>
    </row>
    <row r="2" spans="1:5" x14ac:dyDescent="0.25">
      <c r="B2" s="87" t="s">
        <v>257</v>
      </c>
      <c r="C2" s="88"/>
      <c r="D2" s="87" t="s">
        <v>290</v>
      </c>
      <c r="E2" s="88"/>
    </row>
    <row r="3" spans="1:5" ht="23" x14ac:dyDescent="0.25">
      <c r="B3" s="87" t="str">
        <f>IF(OR('10C-Licences and Permits'!P$9="no",'10C-Licences and Permits'!P$9="not applicable",'10C-Licences and Permits'!P$9="licences and permits not required"),"not applicable (based on previous answers)","yes")</f>
        <v>yes</v>
      </c>
      <c r="C3" s="88"/>
      <c r="D3" s="87" t="str">
        <f>IF(OR('10C-Licences and Permits'!P$9="no",'10C-Licences and Permits'!P$9="not applicable",'10C-Licences and Permits'!P$9="licences and permits not required"),"not applicable (based on previous answers)","yes, regularly")</f>
        <v>yes, regularly</v>
      </c>
      <c r="E3" s="88"/>
    </row>
    <row r="4" spans="1:5" x14ac:dyDescent="0.25">
      <c r="B4" s="87" t="str">
        <f>IF(OR('10C-Licences and Permits'!P$9="no",'10C-Licences and Permits'!P$9="not applicable",'10C-Licences and Permits'!P$9="licences and permits not required")," ","no")</f>
        <v>no</v>
      </c>
      <c r="C4" s="88"/>
      <c r="D4" s="87" t="str">
        <f>IF(OR('10C-Licences and Permits'!P$9="no",'10C-Licences and Permits'!P$9="not applicable",'10C-Licences and Permits'!P$9="licences and permits not required")," ","no")</f>
        <v>no</v>
      </c>
      <c r="E4" s="88"/>
    </row>
    <row r="5" spans="1:5" x14ac:dyDescent="0.25">
      <c r="B5" s="87"/>
      <c r="C5" s="88"/>
      <c r="D5" s="87"/>
      <c r="E5" s="88"/>
    </row>
    <row r="6" spans="1:5" x14ac:dyDescent="0.25">
      <c r="B6" s="87"/>
      <c r="C6" s="88"/>
      <c r="D6" s="87"/>
      <c r="E6" s="88"/>
    </row>
    <row r="7" spans="1:5" x14ac:dyDescent="0.25">
      <c r="B7" s="87"/>
      <c r="C7" s="88"/>
      <c r="D7" s="87"/>
      <c r="E7" s="88"/>
    </row>
    <row r="8" spans="1:5" x14ac:dyDescent="0.25">
      <c r="B8" s="87"/>
      <c r="C8" s="88"/>
      <c r="D8" s="87"/>
      <c r="E8" s="88"/>
    </row>
    <row r="9" spans="1:5" x14ac:dyDescent="0.25">
      <c r="B9" s="87"/>
      <c r="C9" s="88"/>
      <c r="D9" s="87"/>
      <c r="E9" s="88"/>
    </row>
    <row r="10" spans="1:5" x14ac:dyDescent="0.25">
      <c r="B10" s="87"/>
      <c r="C10" s="88"/>
      <c r="D10" s="87"/>
      <c r="E10" s="88"/>
    </row>
    <row r="11" spans="1:5" x14ac:dyDescent="0.25">
      <c r="A11" s="5" t="s">
        <v>335</v>
      </c>
      <c r="B11" s="87">
        <f>IF(LEFT(B13,14)="not applicable",1,COUNTA(B13:B15))</f>
        <v>2</v>
      </c>
      <c r="C11" s="88"/>
      <c r="D11" s="87">
        <f>IF(LEFT(D13,14)="not applicable",1,COUNTA(D13:D15))</f>
        <v>2</v>
      </c>
      <c r="E11" s="88"/>
    </row>
    <row r="12" spans="1:5" x14ac:dyDescent="0.25">
      <c r="B12" s="87" t="s">
        <v>257</v>
      </c>
      <c r="C12" s="88"/>
      <c r="D12" s="87" t="s">
        <v>290</v>
      </c>
      <c r="E12" s="88"/>
    </row>
    <row r="13" spans="1:5" ht="23" x14ac:dyDescent="0.25">
      <c r="B13" s="87" t="str">
        <f>IF(OR('10C-Licences and Permits'!R$9="no",'10C-Licences and Permits'!R$9="not applicable",'10C-Licences and Permits'!R$9="licences and permits not required"),"not applicable (based on previous answers)","yes")</f>
        <v>yes</v>
      </c>
      <c r="C13" s="88"/>
      <c r="D13" s="87" t="str">
        <f>IF(OR('10C-Licences and Permits'!R$9="no",'10C-Licences and Permits'!R$9="not applicable",'10C-Licences and Permits'!R$9="licences and permits not required"),"not applicable (based on previous answers)","yes, regularly")</f>
        <v>yes, regularly</v>
      </c>
      <c r="E13" s="88"/>
    </row>
    <row r="14" spans="1:5" x14ac:dyDescent="0.25">
      <c r="B14" s="87" t="str">
        <f>IF(OR('10C-Licences and Permits'!R$9="no",'10C-Licences and Permits'!R$9="not applicable",'10C-Licences and Permits'!R$9="licences and permits not required")," ","no")</f>
        <v>no</v>
      </c>
      <c r="C14" s="88"/>
      <c r="D14" s="87" t="str">
        <f>IF(OR('10C-Licences and Permits'!R$9="no",'10C-Licences and Permits'!R$9="not applicable",'10C-Licences and Permits'!R$9="licences and permits not required")," ","no")</f>
        <v>no</v>
      </c>
      <c r="E14" s="88"/>
    </row>
    <row r="15" spans="1:5" x14ac:dyDescent="0.25">
      <c r="B15" s="87"/>
      <c r="C15" s="88"/>
      <c r="D15" s="87"/>
      <c r="E15" s="88"/>
    </row>
    <row r="16" spans="1:5" x14ac:dyDescent="0.25">
      <c r="B16" s="87"/>
      <c r="C16" s="88"/>
      <c r="D16" s="87"/>
      <c r="E16" s="88"/>
    </row>
    <row r="17" spans="1:5" x14ac:dyDescent="0.25">
      <c r="B17" s="87"/>
      <c r="C17" s="88"/>
      <c r="D17" s="87"/>
      <c r="E17" s="88"/>
    </row>
    <row r="18" spans="1:5" x14ac:dyDescent="0.25">
      <c r="B18" s="87"/>
      <c r="C18" s="88"/>
      <c r="D18" s="87"/>
      <c r="E18" s="88"/>
    </row>
    <row r="19" spans="1:5" x14ac:dyDescent="0.25">
      <c r="B19" s="87"/>
      <c r="C19" s="88"/>
      <c r="D19" s="87"/>
      <c r="E19" s="88"/>
    </row>
    <row r="20" spans="1:5" x14ac:dyDescent="0.25">
      <c r="B20" s="87"/>
      <c r="C20" s="88"/>
      <c r="D20" s="87"/>
      <c r="E20" s="88"/>
    </row>
    <row r="21" spans="1:5" x14ac:dyDescent="0.25">
      <c r="A21" s="5" t="s">
        <v>336</v>
      </c>
      <c r="B21" s="87">
        <f>IF(LEFT(B23,14)="not applicable",1,COUNTA(B23:B25))</f>
        <v>2</v>
      </c>
      <c r="C21" s="88"/>
      <c r="D21" s="87">
        <f>IF(LEFT(D23,14)="not applicable",1,COUNTA(D23:D25))</f>
        <v>2</v>
      </c>
      <c r="E21" s="88"/>
    </row>
    <row r="22" spans="1:5" x14ac:dyDescent="0.25">
      <c r="B22" s="87" t="s">
        <v>257</v>
      </c>
      <c r="C22" s="88"/>
      <c r="D22" s="87" t="s">
        <v>290</v>
      </c>
      <c r="E22" s="88"/>
    </row>
    <row r="23" spans="1:5" ht="23" x14ac:dyDescent="0.25">
      <c r="B23" s="87" t="str">
        <f>IF(OR('10C-Licences and Permits'!T$9="no",'10C-Licences and Permits'!T$9="not applicable",'10C-Licences and Permits'!T$9="licences and permits not required"),"not applicable (based on previous answers)","yes")</f>
        <v>yes</v>
      </c>
      <c r="C23" s="88"/>
      <c r="D23" s="87" t="str">
        <f>IF(OR('10C-Licences and Permits'!T$9="no",'10C-Licences and Permits'!T$9="not applicable",'10C-Licences and Permits'!T$9="licences and permits not required"),"not applicable (based on previous answers)","yes, regularly")</f>
        <v>yes, regularly</v>
      </c>
      <c r="E23" s="88"/>
    </row>
    <row r="24" spans="1:5" x14ac:dyDescent="0.25">
      <c r="B24" s="87" t="str">
        <f>IF(OR('10C-Licences and Permits'!T$9="no",'10C-Licences and Permits'!T$9="not applicable",'10C-Licences and Permits'!T$9="licences and permits not required")," ","no")</f>
        <v>no</v>
      </c>
      <c r="C24" s="88"/>
      <c r="D24" s="87" t="str">
        <f>IF(OR('10C-Licences and Permits'!T$9="no",'10C-Licences and Permits'!T$9="not applicable",'10C-Licences and Permits'!T$9="licences and permits not required")," ","no")</f>
        <v>no</v>
      </c>
      <c r="E24" s="88"/>
    </row>
    <row r="25" spans="1:5" x14ac:dyDescent="0.25">
      <c r="B25" s="87"/>
      <c r="C25" s="88"/>
      <c r="D25" s="87"/>
      <c r="E25" s="88"/>
    </row>
    <row r="26" spans="1:5" x14ac:dyDescent="0.25">
      <c r="B26" s="87"/>
      <c r="C26" s="88"/>
      <c r="D26" s="87"/>
      <c r="E26" s="88"/>
    </row>
    <row r="27" spans="1:5" x14ac:dyDescent="0.25">
      <c r="B27" s="87"/>
      <c r="C27" s="88"/>
      <c r="D27" s="87"/>
      <c r="E27" s="88"/>
    </row>
    <row r="28" spans="1:5" x14ac:dyDescent="0.25">
      <c r="B28" s="87"/>
      <c r="C28" s="88"/>
      <c r="D28" s="87"/>
      <c r="E28" s="88"/>
    </row>
    <row r="29" spans="1:5" x14ac:dyDescent="0.25">
      <c r="B29" s="87"/>
      <c r="C29" s="88"/>
      <c r="D29" s="87"/>
      <c r="E29" s="88"/>
    </row>
    <row r="30" spans="1:5" x14ac:dyDescent="0.25">
      <c r="B30" s="87"/>
      <c r="C30" s="88"/>
      <c r="D30" s="87"/>
      <c r="E30" s="88"/>
    </row>
    <row r="31" spans="1:5" x14ac:dyDescent="0.25">
      <c r="A31" s="5" t="s">
        <v>337</v>
      </c>
      <c r="B31" s="87">
        <f>IF(LEFT(B33,14)="not applicable",1,COUNTA(B33:B35))</f>
        <v>2</v>
      </c>
      <c r="C31" s="88"/>
      <c r="D31" s="87">
        <f>IF(LEFT(D33,14)="not applicable",1,COUNTA(D33:D35))</f>
        <v>2</v>
      </c>
      <c r="E31" s="88"/>
    </row>
    <row r="32" spans="1:5" x14ac:dyDescent="0.25">
      <c r="B32" s="87" t="s">
        <v>257</v>
      </c>
      <c r="C32" s="88"/>
      <c r="D32" s="87" t="s">
        <v>290</v>
      </c>
      <c r="E32" s="88"/>
    </row>
    <row r="33" spans="1:5" ht="23" x14ac:dyDescent="0.25">
      <c r="B33" s="87" t="str">
        <f>IF(OR('10C-Licences and Permits'!AB$9="no",'10C-Licences and Permits'!AB$9="not applicable",'10C-Licences and Permits'!AB$9="licences and permits not required"),"not applicable (based on previous answers)","yes")</f>
        <v>yes</v>
      </c>
      <c r="C33" s="88"/>
      <c r="D33" s="87" t="str">
        <f>IF(OR('10C-Licences and Permits'!AB$9="no",'10C-Licences and Permits'!AB$9="not applicable",'10C-Licences and Permits'!AB$9="licences and permits not required"),"not applicable (based on previous answers)","yes, regularly")</f>
        <v>yes, regularly</v>
      </c>
      <c r="E33" s="88"/>
    </row>
    <row r="34" spans="1:5" x14ac:dyDescent="0.25">
      <c r="B34" s="87" t="str">
        <f>IF(OR('10C-Licences and Permits'!AB$9="no",'10C-Licences and Permits'!AB$9="not applicable",'10C-Licences and Permits'!AB$9="licences and permits not required")," ","no")</f>
        <v>no</v>
      </c>
      <c r="C34" s="88"/>
      <c r="D34" s="87" t="str">
        <f>IF(OR('10C-Licences and Permits'!AB$9="no",'10C-Licences and Permits'!AB$9="not applicable",'10C-Licences and Permits'!AB$9="licences and permits not required")," ","no")</f>
        <v>no</v>
      </c>
      <c r="E34" s="88"/>
    </row>
    <row r="35" spans="1:5" x14ac:dyDescent="0.25">
      <c r="B35" s="87"/>
      <c r="C35" s="88"/>
      <c r="D35" s="87"/>
      <c r="E35" s="88"/>
    </row>
    <row r="36" spans="1:5" x14ac:dyDescent="0.25">
      <c r="B36" s="87"/>
      <c r="C36" s="88"/>
      <c r="D36" s="87"/>
      <c r="E36" s="88"/>
    </row>
    <row r="37" spans="1:5" x14ac:dyDescent="0.25">
      <c r="B37" s="87"/>
      <c r="C37" s="88"/>
      <c r="D37" s="87"/>
      <c r="E37" s="88"/>
    </row>
    <row r="38" spans="1:5" x14ac:dyDescent="0.25">
      <c r="B38" s="87"/>
      <c r="C38" s="88"/>
      <c r="D38" s="87"/>
      <c r="E38" s="88"/>
    </row>
    <row r="39" spans="1:5" x14ac:dyDescent="0.25">
      <c r="B39" s="87"/>
      <c r="C39" s="88"/>
      <c r="D39" s="87"/>
      <c r="E39" s="88"/>
    </row>
    <row r="40" spans="1:5" x14ac:dyDescent="0.25">
      <c r="B40" s="87"/>
      <c r="C40" s="88"/>
      <c r="D40" s="87"/>
      <c r="E40" s="88"/>
    </row>
    <row r="41" spans="1:5" x14ac:dyDescent="0.25">
      <c r="A41" s="5" t="s">
        <v>338</v>
      </c>
      <c r="B41" s="87">
        <f>IF(LEFT(B43,14)="not applicable",1,COUNTA(B43:B45))</f>
        <v>2</v>
      </c>
      <c r="C41" s="88"/>
      <c r="D41" s="87">
        <f>IF(LEFT(D43,14)="not applicable",1,COUNTA(D43:D45))</f>
        <v>2</v>
      </c>
      <c r="E41" s="88"/>
    </row>
    <row r="42" spans="1:5" x14ac:dyDescent="0.25">
      <c r="B42" s="87" t="s">
        <v>257</v>
      </c>
      <c r="C42" s="88"/>
      <c r="D42" s="87" t="s">
        <v>290</v>
      </c>
      <c r="E42" s="88"/>
    </row>
    <row r="43" spans="1:5" ht="23" x14ac:dyDescent="0.25">
      <c r="B43" s="87" t="str">
        <f>IF(OR('10C-Licences and Permits'!AD$9="no",'10C-Licences and Permits'!AD$9="not applicable",'10C-Licences and Permits'!AD$9="licences and permits not required"),"not applicable (based on previous answers)","yes")</f>
        <v>yes</v>
      </c>
      <c r="C43" s="88"/>
      <c r="D43" s="87" t="str">
        <f>IF(OR('10C-Licences and Permits'!AD$9="no",'10C-Licences and Permits'!AD$9="not applicable",'10C-Licences and Permits'!AD$9="licences and permits not required"),"not applicable (based on previous answers)","yes, regularly")</f>
        <v>yes, regularly</v>
      </c>
      <c r="E43" s="88"/>
    </row>
    <row r="44" spans="1:5" x14ac:dyDescent="0.25">
      <c r="B44" s="87" t="str">
        <f>IF(OR('10C-Licences and Permits'!AD$9="no",'10C-Licences and Permits'!AD$9="not applicable",'10C-Licences and Permits'!AD$9="licences and permits not required")," ","no")</f>
        <v>no</v>
      </c>
      <c r="C44" s="88"/>
      <c r="D44" s="87" t="str">
        <f>IF(OR('10C-Licences and Permits'!AD$9="no",'10C-Licences and Permits'!AD$9="not applicable",'10C-Licences and Permits'!AD$9="licences and permits not required")," ","no")</f>
        <v>no</v>
      </c>
      <c r="E44" s="88"/>
    </row>
    <row r="45" spans="1:5" x14ac:dyDescent="0.25">
      <c r="B45" s="87"/>
      <c r="C45" s="88"/>
      <c r="D45" s="87"/>
      <c r="E45" s="88"/>
    </row>
    <row r="46" spans="1:5" x14ac:dyDescent="0.25">
      <c r="B46" s="87"/>
      <c r="C46" s="88"/>
      <c r="D46" s="87"/>
      <c r="E46" s="88"/>
    </row>
    <row r="47" spans="1:5" x14ac:dyDescent="0.25">
      <c r="B47" s="87"/>
      <c r="C47" s="88"/>
      <c r="D47" s="87"/>
      <c r="E47" s="88"/>
    </row>
    <row r="48" spans="1:5" x14ac:dyDescent="0.25">
      <c r="B48" s="87"/>
      <c r="C48" s="88"/>
      <c r="D48" s="87"/>
      <c r="E48" s="88"/>
    </row>
    <row r="49" spans="1:5" x14ac:dyDescent="0.25">
      <c r="B49" s="87"/>
      <c r="C49" s="88"/>
      <c r="D49" s="87"/>
      <c r="E49" s="88"/>
    </row>
    <row r="50" spans="1:5" x14ac:dyDescent="0.25">
      <c r="B50" s="87"/>
      <c r="C50" s="88"/>
      <c r="D50" s="87"/>
      <c r="E50" s="88"/>
    </row>
    <row r="51" spans="1:5" x14ac:dyDescent="0.25">
      <c r="A51" s="5" t="s">
        <v>339</v>
      </c>
      <c r="B51" s="87">
        <f>IF(LEFT(B53,14)="not applicable",1,COUNTA(B53:B55))</f>
        <v>2</v>
      </c>
      <c r="C51" s="88"/>
      <c r="D51" s="87">
        <f>IF(LEFT(D53,14)="not applicable",1,COUNTA(D53:D55))</f>
        <v>2</v>
      </c>
      <c r="E51" s="88"/>
    </row>
    <row r="52" spans="1:5" x14ac:dyDescent="0.25">
      <c r="B52" s="87" t="s">
        <v>257</v>
      </c>
      <c r="C52" s="88"/>
      <c r="D52" s="87" t="s">
        <v>290</v>
      </c>
      <c r="E52" s="88"/>
    </row>
    <row r="53" spans="1:5" ht="23" x14ac:dyDescent="0.25">
      <c r="B53" s="87" t="str">
        <f>IF(OR('10C-Licences and Permits'!AG$9="no",'10C-Licences and Permits'!AG$9="not applicable",'10C-Licences and Permits'!AG$9="licences and permits not required"),"not applicable (based on previous answers)","yes")</f>
        <v>yes</v>
      </c>
      <c r="C53" s="88"/>
      <c r="D53" s="87" t="str">
        <f>IF(OR('10C-Licences and Permits'!AG$9="no",'10C-Licences and Permits'!AG$9="not applicable",'10C-Licences and Permits'!AG$9="licences and permits not required"),"not applicable (based on previous answers)","yes, regularly")</f>
        <v>yes, regularly</v>
      </c>
      <c r="E53" s="88"/>
    </row>
    <row r="54" spans="1:5" x14ac:dyDescent="0.25">
      <c r="B54" s="87" t="str">
        <f>IF(OR('10C-Licences and Permits'!AG$9="no",'10C-Licences and Permits'!AG$9="not applicable",'10C-Licences and Permits'!AG$9="licences and permits not required")," ","no")</f>
        <v>no</v>
      </c>
      <c r="C54" s="88"/>
      <c r="D54" s="87" t="str">
        <f>IF(OR('10C-Licences and Permits'!AG$9="no",'10C-Licences and Permits'!AG$9="not applicable",'10C-Licences and Permits'!AG$9="licences and permits not required")," ","no")</f>
        <v>no</v>
      </c>
      <c r="E54" s="88"/>
    </row>
    <row r="55" spans="1:5" x14ac:dyDescent="0.25">
      <c r="B55" s="87"/>
      <c r="C55" s="88"/>
      <c r="D55" s="87"/>
      <c r="E55" s="88"/>
    </row>
    <row r="56" spans="1:5" x14ac:dyDescent="0.25">
      <c r="B56" s="87"/>
      <c r="C56" s="88"/>
      <c r="D56" s="87"/>
      <c r="E56" s="88"/>
    </row>
    <row r="57" spans="1:5" x14ac:dyDescent="0.25">
      <c r="B57" s="87"/>
      <c r="C57" s="88"/>
      <c r="D57" s="87"/>
      <c r="E57" s="88"/>
    </row>
    <row r="58" spans="1:5" x14ac:dyDescent="0.25">
      <c r="B58" s="87"/>
      <c r="C58" s="88"/>
      <c r="D58" s="87"/>
      <c r="E58" s="88"/>
    </row>
    <row r="59" spans="1:5" x14ac:dyDescent="0.25">
      <c r="B59" s="87"/>
      <c r="C59" s="88"/>
      <c r="D59" s="87"/>
      <c r="E59" s="88"/>
    </row>
    <row r="60" spans="1:5" x14ac:dyDescent="0.25">
      <c r="B60" s="87"/>
      <c r="C60" s="88"/>
      <c r="D60" s="87"/>
      <c r="E60" s="88"/>
    </row>
    <row r="61" spans="1:5" x14ac:dyDescent="0.25">
      <c r="A61" s="5" t="s">
        <v>340</v>
      </c>
      <c r="B61" s="87">
        <f>IF(LEFT(B63,14)="not applicable",1,COUNTA(B63:B65))</f>
        <v>2</v>
      </c>
      <c r="C61" s="88"/>
      <c r="D61" s="87">
        <f>IF(LEFT(D63,14)="not applicable",1,COUNTA(D63:D65))</f>
        <v>2</v>
      </c>
      <c r="E61" s="88"/>
    </row>
    <row r="62" spans="1:5" x14ac:dyDescent="0.25">
      <c r="B62" s="87" t="s">
        <v>257</v>
      </c>
      <c r="C62" s="88"/>
      <c r="D62" s="87" t="s">
        <v>290</v>
      </c>
      <c r="E62" s="88"/>
    </row>
    <row r="63" spans="1:5" ht="23" x14ac:dyDescent="0.25">
      <c r="B63" s="87" t="str">
        <f>IF(OR('10C-Licences and Permits'!AI$9="no",'10C-Licences and Permits'!AI$9="not applicable",'10C-Licences and Permits'!AI$9="licences and permits not required"),"not applicable (based on previous answers)","yes")</f>
        <v>yes</v>
      </c>
      <c r="C63" s="88"/>
      <c r="D63" s="87" t="str">
        <f>IF(OR('10C-Licences and Permits'!AI$9="no",'10C-Licences and Permits'!AI$9="not applicable",'10C-Licences and Permits'!AI$9="licences and permits not required"),"not applicable (based on previous answers)","yes, regularly")</f>
        <v>yes, regularly</v>
      </c>
      <c r="E63" s="88"/>
    </row>
    <row r="64" spans="1:5" x14ac:dyDescent="0.25">
      <c r="B64" s="87" t="str">
        <f>IF(OR('10C-Licences and Permits'!AI$9="no",'10C-Licences and Permits'!AI$9="not applicable",'10C-Licences and Permits'!AI$9="licences and permits not required")," ","no")</f>
        <v>no</v>
      </c>
      <c r="C64" s="88"/>
      <c r="D64" s="87" t="str">
        <f>IF(OR('10C-Licences and Permits'!AI$9="no",'10C-Licences and Permits'!AI$9="not applicable",'10C-Licences and Permits'!AI$9="licences and permits not required")," ","no")</f>
        <v>no</v>
      </c>
      <c r="E64" s="88"/>
    </row>
    <row r="65" spans="1:5" x14ac:dyDescent="0.25">
      <c r="B65" s="87"/>
      <c r="C65" s="88"/>
      <c r="D65" s="87"/>
      <c r="E65" s="88"/>
    </row>
    <row r="66" spans="1:5" x14ac:dyDescent="0.25">
      <c r="B66" s="87"/>
      <c r="C66" s="88"/>
      <c r="D66" s="87"/>
      <c r="E66" s="88"/>
    </row>
    <row r="67" spans="1:5" x14ac:dyDescent="0.25">
      <c r="B67" s="87"/>
      <c r="C67" s="88"/>
      <c r="D67" s="87"/>
    </row>
    <row r="68" spans="1:5" x14ac:dyDescent="0.25">
      <c r="B68" s="87"/>
      <c r="C68" s="88"/>
      <c r="D68" s="87"/>
    </row>
    <row r="69" spans="1:5" x14ac:dyDescent="0.25">
      <c r="B69" s="87"/>
      <c r="C69" s="88"/>
      <c r="D69" s="87"/>
    </row>
    <row r="70" spans="1:5" x14ac:dyDescent="0.25">
      <c r="B70" s="87"/>
      <c r="C70" s="88"/>
      <c r="D70" s="87"/>
    </row>
    <row r="71" spans="1:5" x14ac:dyDescent="0.25">
      <c r="A71" s="5" t="s">
        <v>341</v>
      </c>
      <c r="B71" s="87">
        <f>IF(LEFT(B73,14)="not applicable",1,COUNTA(B73:B75))</f>
        <v>2</v>
      </c>
      <c r="C71" s="88"/>
      <c r="D71" s="87">
        <f>IF(LEFT(D73,14)="not applicable",1,COUNTA(D73:D75))</f>
        <v>2</v>
      </c>
    </row>
    <row r="72" spans="1:5" x14ac:dyDescent="0.25">
      <c r="B72" s="87" t="s">
        <v>257</v>
      </c>
      <c r="C72" s="88"/>
      <c r="D72" s="87" t="s">
        <v>290</v>
      </c>
    </row>
    <row r="73" spans="1:5" ht="23" x14ac:dyDescent="0.25">
      <c r="B73" s="87" t="str">
        <f>IF(OR('10C-Licences and Permits'!AL$9="no",'10C-Licences and Permits'!AL$9="not applicable",'10C-Licences and Permits'!AL$9="licences and permits not required"),"not applicable (based on previous answers)","yes")</f>
        <v>yes</v>
      </c>
      <c r="C73" s="88"/>
      <c r="D73" s="87" t="str">
        <f>IF(OR('10C-Licences and Permits'!AL$9="no",'10C-Licences and Permits'!AL$9="not applicable",'10C-Licences and Permits'!AL$9="licences and permits not required"),"not applicable (based on previous answers)","yes, regularly")</f>
        <v>yes, regularly</v>
      </c>
    </row>
    <row r="74" spans="1:5" x14ac:dyDescent="0.25">
      <c r="B74" s="87" t="str">
        <f>IF(OR('10C-Licences and Permits'!AL$9="no",'10C-Licences and Permits'!AL$9="not applicable",'10C-Licences and Permits'!AL$9="licences and permits not required")," ","no")</f>
        <v>no</v>
      </c>
      <c r="C74" s="88"/>
      <c r="D74" s="87" t="str">
        <f>IF(OR('10C-Licences and Permits'!AL$9="no",'10C-Licences and Permits'!AL$9="not applicable",'10C-Licences and Permits'!AL$9="licences and permits not required")," ","no")</f>
        <v>no</v>
      </c>
    </row>
    <row r="75" spans="1:5" x14ac:dyDescent="0.25">
      <c r="B75" s="87"/>
      <c r="C75" s="88"/>
      <c r="D75" s="87"/>
    </row>
    <row r="76" spans="1:5" x14ac:dyDescent="0.25">
      <c r="B76" s="87"/>
      <c r="C76" s="88"/>
      <c r="D76" s="87"/>
    </row>
    <row r="77" spans="1:5" x14ac:dyDescent="0.25">
      <c r="B77" s="87"/>
      <c r="C77" s="88"/>
      <c r="D77" s="87"/>
    </row>
    <row r="78" spans="1:5" x14ac:dyDescent="0.25">
      <c r="B78" s="87"/>
      <c r="C78" s="88"/>
      <c r="D78" s="87"/>
    </row>
    <row r="79" spans="1:5" x14ac:dyDescent="0.25">
      <c r="B79" s="87"/>
      <c r="C79" s="88"/>
      <c r="D79" s="87"/>
    </row>
    <row r="80" spans="1:5" x14ac:dyDescent="0.25">
      <c r="B80" s="87"/>
      <c r="C80" s="88"/>
      <c r="D80" s="87"/>
    </row>
    <row r="81" spans="1:4" x14ac:dyDescent="0.25">
      <c r="A81" s="5" t="s">
        <v>342</v>
      </c>
      <c r="B81" s="87">
        <f>IF(LEFT(B83,14)="not applicable",1,COUNTA(B83:B85))</f>
        <v>2</v>
      </c>
      <c r="C81" s="88"/>
      <c r="D81" s="87">
        <f>IF(LEFT(D83,14)="not applicable",1,COUNTA(D83:D85))</f>
        <v>2</v>
      </c>
    </row>
    <row r="82" spans="1:4" x14ac:dyDescent="0.25">
      <c r="B82" s="87" t="s">
        <v>257</v>
      </c>
      <c r="C82" s="88"/>
      <c r="D82" s="87" t="s">
        <v>290</v>
      </c>
    </row>
    <row r="83" spans="1:4" ht="23" x14ac:dyDescent="0.25">
      <c r="B83" s="87" t="str">
        <f>IF(OR('10C-Licences and Permits'!AN$9="no",'10C-Licences and Permits'!AN$9="not applicable",'10C-Licences and Permits'!AN$9="licences and permits not required"),"not applicable (based on previous answers)","yes")</f>
        <v>yes</v>
      </c>
      <c r="C83" s="88"/>
      <c r="D83" s="87" t="str">
        <f>IF(OR('10C-Licences and Permits'!AN$9="no",'10C-Licences and Permits'!AN$9="not applicable",'10C-Licences and Permits'!AN$9="licences and permits not required"),"not applicable (based on previous answers)","yes, regularly")</f>
        <v>yes, regularly</v>
      </c>
    </row>
    <row r="84" spans="1:4" x14ac:dyDescent="0.25">
      <c r="B84" s="87" t="str">
        <f>IF(OR('10C-Licences and Permits'!AN$9="no",'10C-Licences and Permits'!AN$9="not applicable",'10C-Licences and Permits'!AN$9="licences and permits not required")," ","no")</f>
        <v>no</v>
      </c>
      <c r="C84" s="88"/>
      <c r="D84" s="87" t="str">
        <f>IF(OR('10C-Licences and Permits'!AN$9="no",'10C-Licences and Permits'!AN$9="not applicable",'10C-Licences and Permits'!AN$9="licences and permits not required")," ","no")</f>
        <v>no</v>
      </c>
    </row>
    <row r="85" spans="1:4" x14ac:dyDescent="0.25">
      <c r="B85" s="87"/>
      <c r="C85" s="88"/>
      <c r="D85" s="87"/>
    </row>
    <row r="86" spans="1:4" x14ac:dyDescent="0.25">
      <c r="B86" s="87"/>
      <c r="C86" s="88"/>
      <c r="D86" s="87"/>
    </row>
  </sheetData>
  <sheetProtection algorithmName="SHA-512" hashValue="QhNtgfzNGHcdw3SU8I9Fs7CGAZOJ44MbTL5rXHOVelSl3buixoLcBMCU591Xr+F8G6v+VrUHyjmGc3sEi3YuIg==" saltValue="yjYLQ4KVzv6kmEYiJfLMCg=="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Country</vt:lpstr>
      <vt:lpstr>Sector classification </vt:lpstr>
      <vt:lpstr>READ ME</vt:lpstr>
      <vt:lpstr>10A-Admin. Burden-POE</vt:lpstr>
      <vt:lpstr>10B-Admin. Burden-LLC</vt:lpstr>
      <vt:lpstr>10C-Licences and Permits</vt:lpstr>
      <vt:lpstr>Database_n</vt:lpstr>
      <vt:lpstr>Lists</vt:lpstr>
      <vt:lpstr>Conditions</vt:lpstr>
      <vt:lpstr>ECO_2023_A</vt:lpstr>
      <vt:lpstr>ECO_2023_B</vt:lpstr>
      <vt:lpstr>ECO_2023_C</vt:lpstr>
      <vt:lpstr>ECO_2023_D</vt:lpstr>
      <vt:lpstr>ECO_2023_E</vt:lpstr>
      <vt:lpstr>ECO_2023_F</vt:lpstr>
      <vt:lpstr>ECO_2023_G</vt:lpstr>
      <vt:lpstr>ECO_2023_H</vt:lpstr>
      <vt:lpstr>ECO_2023_I</vt:lpstr>
      <vt:lpstr>ECO_2023_J</vt:lpstr>
      <vt:lpstr>ECO_2023_K</vt:lpstr>
      <vt:lpstr>ECO_2023_N</vt:lpstr>
      <vt:lpstr>ECO_A</vt:lpstr>
      <vt:lpstr>ECO_B</vt:lpstr>
      <vt:lpstr>ECO_D</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koske_i</dc:creator>
  <cp:lastModifiedBy>DANITZ Eszter, ECO/SSD</cp:lastModifiedBy>
  <cp:lastPrinted>2017-09-04T14:19:40Z</cp:lastPrinted>
  <dcterms:created xsi:type="dcterms:W3CDTF">2012-05-29T16:37:01Z</dcterms:created>
  <dcterms:modified xsi:type="dcterms:W3CDTF">2024-07-05T13:17:53Z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2024-07-05T13:17:53Z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ce9b5e5c-4c5a-4299-9183-d59e1e618303</vt:lpwstr>
  </property>
  <property fmtid="{D5CDD505-2E9C-101B-9397-08002B2CF9AE}" pid="8" name="MSIP_Label_0e5510b0-e729-4ef0-a3dd-4ba0dfe56c99_ContentBits">
    <vt:lpwstr>2</vt:lpwstr>
  </property>
</Properties>
</file>